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C:\Users\AnuI\RKAS Pilv\Lepingute menetlus\Spetsialistide tabelid\LEPINGUD\YLEP 2020\SIM\SIM\Tallinna tn 12\"/>
    </mc:Choice>
  </mc:AlternateContent>
  <xr:revisionPtr revIDLastSave="0" documentId="13_ncr:1_{8E47C06D-9EA5-45BE-A134-FC217ECB0BBF}" xr6:coauthVersionLast="45" xr6:coauthVersionMax="45" xr10:uidLastSave="{00000000-0000-0000-0000-000000000000}"/>
  <bookViews>
    <workbookView xWindow="28680" yWindow="-120" windowWidth="29040" windowHeight="17640" tabRatio="842" xr2:uid="{00000000-000D-0000-FFFF-FFFF00000000}"/>
  </bookViews>
  <sheets>
    <sheet name="Lisa 3" sheetId="4" r:id="rId1"/>
    <sheet name="Annuiteetgraafik BIL" sheetId="5" r:id="rId2"/>
    <sheet name="kulupõhine annuiteetgraafik INV" sheetId="6" state="hidden" r:id="rId3"/>
    <sheet name="kulupõhine annuiteetgraafik TS" sheetId="7" state="hidden" r:id="rId4"/>
    <sheet name="kulupõhine annuiteetgraafik ES"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4" l="1"/>
  <c r="D15" i="6" l="1"/>
  <c r="E15" i="6"/>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F15" i="8"/>
  <c r="F15" i="4" s="1"/>
  <c r="E15" i="8"/>
  <c r="C15" i="8"/>
  <c r="D15" i="8" s="1"/>
  <c r="A15" i="8"/>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D8" i="8"/>
  <c r="D9" i="8" s="1"/>
  <c r="F4" i="8"/>
  <c r="F4" i="7"/>
  <c r="F4" i="6"/>
  <c r="F4" i="5"/>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F15" i="7"/>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F129" i="7" s="1"/>
  <c r="F130" i="7" s="1"/>
  <c r="F131" i="7" s="1"/>
  <c r="F132" i="7" s="1"/>
  <c r="F133" i="7" s="1"/>
  <c r="F134" i="7" s="1"/>
  <c r="E15" i="7"/>
  <c r="C15" i="7"/>
  <c r="A15" i="7"/>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D8" i="7"/>
  <c r="D9" i="7" s="1"/>
  <c r="E16"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F15" i="6"/>
  <c r="F13" i="4" s="1"/>
  <c r="E13" i="4" s="1"/>
  <c r="C15" i="6"/>
  <c r="G15" i="6" s="1"/>
  <c r="C16" i="6" s="1"/>
  <c r="A15" i="6"/>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D8" i="6"/>
  <c r="D9" i="6" s="1"/>
  <c r="M5" i="5"/>
  <c r="D15" i="7"/>
  <c r="M6" i="5"/>
  <c r="M8" i="5"/>
  <c r="M4" i="5"/>
  <c r="E10" i="5" s="1"/>
  <c r="M7" i="5"/>
  <c r="E31" i="4"/>
  <c r="F16" i="4"/>
  <c r="E15" i="4"/>
  <c r="E17" i="4"/>
  <c r="D8" i="5"/>
  <c r="D9" i="5" s="1"/>
  <c r="A17" i="5"/>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F30" i="4"/>
  <c r="F29" i="4"/>
  <c r="F28" i="4"/>
  <c r="F27" i="4"/>
  <c r="F25" i="4"/>
  <c r="F21" i="4"/>
  <c r="F20" i="4"/>
  <c r="F19" i="4"/>
  <c r="D16" i="6" l="1"/>
  <c r="G16" i="6"/>
  <c r="C17" i="6" s="1"/>
  <c r="D17" i="6" s="1"/>
  <c r="F16" i="6"/>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F64" i="6" s="1"/>
  <c r="F65" i="6" s="1"/>
  <c r="F66" i="6" s="1"/>
  <c r="F67" i="6" s="1"/>
  <c r="F68" i="6" s="1"/>
  <c r="F69" i="6" s="1"/>
  <c r="F70" i="6" s="1"/>
  <c r="F71" i="6" s="1"/>
  <c r="F72" i="6" s="1"/>
  <c r="F73" i="6" s="1"/>
  <c r="F74" i="6" s="1"/>
  <c r="F75" i="6" s="1"/>
  <c r="F76" i="6" s="1"/>
  <c r="F77" i="6" s="1"/>
  <c r="F78" i="6" s="1"/>
  <c r="F79" i="6" s="1"/>
  <c r="F80" i="6" s="1"/>
  <c r="F81" i="6" s="1"/>
  <c r="F82" i="6" s="1"/>
  <c r="F83" i="6" s="1"/>
  <c r="F84" i="6" s="1"/>
  <c r="F85" i="6" s="1"/>
  <c r="F86" i="6" s="1"/>
  <c r="F87" i="6" s="1"/>
  <c r="F88" i="6" s="1"/>
  <c r="F89" i="6" s="1"/>
  <c r="F90" i="6" s="1"/>
  <c r="F91" i="6" s="1"/>
  <c r="F92" i="6" s="1"/>
  <c r="F93" i="6" s="1"/>
  <c r="F94" i="6" s="1"/>
  <c r="F95" i="6" s="1"/>
  <c r="F96" i="6" s="1"/>
  <c r="F97" i="6" s="1"/>
  <c r="F98" i="6" s="1"/>
  <c r="F99" i="6" s="1"/>
  <c r="F100" i="6" s="1"/>
  <c r="F101" i="6" s="1"/>
  <c r="F102" i="6" s="1"/>
  <c r="F103" i="6" s="1"/>
  <c r="F104" i="6" s="1"/>
  <c r="F105" i="6" s="1"/>
  <c r="F106" i="6" s="1"/>
  <c r="F107" i="6" s="1"/>
  <c r="F108" i="6" s="1"/>
  <c r="F109" i="6" s="1"/>
  <c r="F110" i="6" s="1"/>
  <c r="F111" i="6" s="1"/>
  <c r="F112" i="6" s="1"/>
  <c r="F113" i="6" s="1"/>
  <c r="F114" i="6" s="1"/>
  <c r="F115" i="6" s="1"/>
  <c r="F116" i="6" s="1"/>
  <c r="F117" i="6" s="1"/>
  <c r="F118" i="6" s="1"/>
  <c r="F119" i="6" s="1"/>
  <c r="F120" i="6" s="1"/>
  <c r="F121" i="6" s="1"/>
  <c r="F122" i="6" s="1"/>
  <c r="F123" i="6" s="1"/>
  <c r="F124" i="6" s="1"/>
  <c r="F125" i="6" s="1"/>
  <c r="F126" i="6" s="1"/>
  <c r="F127" i="6" s="1"/>
  <c r="F128" i="6" s="1"/>
  <c r="F129" i="6" s="1"/>
  <c r="F130" i="6" s="1"/>
  <c r="F131" i="6" s="1"/>
  <c r="F132" i="6" s="1"/>
  <c r="F133" i="6" s="1"/>
  <c r="F134" i="6" s="1"/>
  <c r="G15" i="8"/>
  <c r="C16" i="8" s="1"/>
  <c r="D16" i="8" s="1"/>
  <c r="G15" i="7"/>
  <c r="C16" i="7" s="1"/>
  <c r="G17" i="6"/>
  <c r="C18" i="6" s="1"/>
  <c r="G16" i="8"/>
  <c r="C17" i="8" s="1"/>
  <c r="F31" i="4"/>
  <c r="F16" i="8"/>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14" i="4"/>
  <c r="E14" i="4" s="1"/>
  <c r="E11" i="5"/>
  <c r="E12" i="5"/>
  <c r="D16" i="7" l="1"/>
  <c r="G16" i="7"/>
  <c r="C17" i="7" s="1"/>
  <c r="G17" i="8"/>
  <c r="C18" i="8" s="1"/>
  <c r="D17" i="8"/>
  <c r="D18" i="6"/>
  <c r="G18" i="6"/>
  <c r="C19" i="6" s="1"/>
  <c r="F17" i="5"/>
  <c r="C17" i="5"/>
  <c r="D17" i="5"/>
  <c r="E17" i="5"/>
  <c r="G17" i="7" l="1"/>
  <c r="C18" i="7" s="1"/>
  <c r="D17" i="7"/>
  <c r="D19" i="6"/>
  <c r="G19" i="6"/>
  <c r="C20" i="6" s="1"/>
  <c r="D18" i="8"/>
  <c r="G18" i="8"/>
  <c r="C19" i="8" s="1"/>
  <c r="G17" i="5"/>
  <c r="C18" i="5" s="1"/>
  <c r="F12" i="4"/>
  <c r="F18" i="5"/>
  <c r="D18" i="7" l="1"/>
  <c r="G18" i="7"/>
  <c r="C19" i="7" s="1"/>
  <c r="D20" i="6"/>
  <c r="G20" i="6"/>
  <c r="C21" i="6" s="1"/>
  <c r="G19" i="8"/>
  <c r="C20" i="8" s="1"/>
  <c r="D19" i="8"/>
  <c r="F19" i="5"/>
  <c r="F22" i="4"/>
  <c r="F33" i="4" s="1"/>
  <c r="E12" i="4"/>
  <c r="E22" i="4" s="1"/>
  <c r="E33" i="4" s="1"/>
  <c r="E34" i="4" s="1"/>
  <c r="E35" i="4" s="1"/>
  <c r="D18" i="5"/>
  <c r="E18" i="5" s="1"/>
  <c r="G18" i="5" s="1"/>
  <c r="C19" i="5" s="1"/>
  <c r="G19" i="7" l="1"/>
  <c r="C20" i="7" s="1"/>
  <c r="D19" i="7"/>
  <c r="D20" i="8"/>
  <c r="G20" i="8"/>
  <c r="C21" i="8" s="1"/>
  <c r="D21" i="6"/>
  <c r="G21" i="6"/>
  <c r="C22" i="6" s="1"/>
  <c r="D19" i="5"/>
  <c r="E19" i="5" s="1"/>
  <c r="G19" i="5" s="1"/>
  <c r="C20" i="5" s="1"/>
  <c r="F36" i="4"/>
  <c r="F34" i="4"/>
  <c r="F35" i="4" s="1"/>
  <c r="F37" i="4" s="1"/>
  <c r="F20" i="5"/>
  <c r="D20" i="7" l="1"/>
  <c r="G20" i="7"/>
  <c r="C21" i="7" s="1"/>
  <c r="D22" i="6"/>
  <c r="G22" i="6"/>
  <c r="C23" i="6" s="1"/>
  <c r="G21" i="8"/>
  <c r="C22" i="8" s="1"/>
  <c r="D21" i="8"/>
  <c r="D20" i="5"/>
  <c r="E20" i="5" s="1"/>
  <c r="G20" i="5" s="1"/>
  <c r="C21" i="5" s="1"/>
  <c r="F21" i="5"/>
  <c r="G21" i="7" l="1"/>
  <c r="C22" i="7" s="1"/>
  <c r="D21" i="7"/>
  <c r="D23" i="6"/>
  <c r="G23" i="6"/>
  <c r="C24" i="6" s="1"/>
  <c r="D22" i="8"/>
  <c r="G22" i="8"/>
  <c r="C23" i="8" s="1"/>
  <c r="D21" i="5"/>
  <c r="E21" i="5" s="1"/>
  <c r="G21" i="5" s="1"/>
  <c r="C22" i="5" s="1"/>
  <c r="F22" i="5"/>
  <c r="D22" i="7" l="1"/>
  <c r="G22" i="7"/>
  <c r="C23" i="7" s="1"/>
  <c r="D24" i="6"/>
  <c r="G24" i="6"/>
  <c r="C25" i="6" s="1"/>
  <c r="D23" i="8"/>
  <c r="G23" i="8"/>
  <c r="C24" i="8" s="1"/>
  <c r="D22" i="5"/>
  <c r="E22" i="5" s="1"/>
  <c r="G22" i="5" s="1"/>
  <c r="C23" i="5" s="1"/>
  <c r="F23" i="5"/>
  <c r="G23" i="7" l="1"/>
  <c r="C24" i="7" s="1"/>
  <c r="D23" i="7"/>
  <c r="D24" i="8"/>
  <c r="G24" i="8"/>
  <c r="C25" i="8" s="1"/>
  <c r="D25" i="6"/>
  <c r="G25" i="6"/>
  <c r="C26" i="6" s="1"/>
  <c r="D23" i="5"/>
  <c r="E23" i="5" s="1"/>
  <c r="G23" i="5" s="1"/>
  <c r="C24" i="5" s="1"/>
  <c r="F24" i="5"/>
  <c r="D24" i="7" l="1"/>
  <c r="G24" i="7"/>
  <c r="C25" i="7" s="1"/>
  <c r="D25" i="8"/>
  <c r="G25" i="8"/>
  <c r="C26" i="8" s="1"/>
  <c r="D26" i="6"/>
  <c r="G26" i="6"/>
  <c r="C27" i="6" s="1"/>
  <c r="D24" i="5"/>
  <c r="E24" i="5" s="1"/>
  <c r="G24" i="5" s="1"/>
  <c r="C25" i="5" s="1"/>
  <c r="F25" i="5"/>
  <c r="D25" i="7" l="1"/>
  <c r="G25" i="7"/>
  <c r="C26" i="7" s="1"/>
  <c r="D27" i="6"/>
  <c r="G27" i="6"/>
  <c r="C28" i="6" s="1"/>
  <c r="D26" i="8"/>
  <c r="G26" i="8"/>
  <c r="C27" i="8" s="1"/>
  <c r="D25" i="5"/>
  <c r="E25" i="5" s="1"/>
  <c r="G25" i="5" s="1"/>
  <c r="C26" i="5" s="1"/>
  <c r="F26" i="5"/>
  <c r="D26" i="7" l="1"/>
  <c r="G26" i="7"/>
  <c r="C27" i="7" s="1"/>
  <c r="D27" i="8"/>
  <c r="G27" i="8"/>
  <c r="C28" i="8" s="1"/>
  <c r="D28" i="6"/>
  <c r="G28" i="6"/>
  <c r="C29" i="6" s="1"/>
  <c r="D26" i="5"/>
  <c r="E26" i="5" s="1"/>
  <c r="G26" i="5" s="1"/>
  <c r="C27" i="5" s="1"/>
  <c r="F27" i="5"/>
  <c r="D27" i="7" l="1"/>
  <c r="G27" i="7"/>
  <c r="C28" i="7" s="1"/>
  <c r="D29" i="6"/>
  <c r="G29" i="6"/>
  <c r="C30" i="6" s="1"/>
  <c r="D28" i="8"/>
  <c r="G28" i="8"/>
  <c r="C29" i="8" s="1"/>
  <c r="D27" i="5"/>
  <c r="E27" i="5" s="1"/>
  <c r="G27" i="5" s="1"/>
  <c r="C28" i="5" s="1"/>
  <c r="F28" i="5"/>
  <c r="D28" i="7" l="1"/>
  <c r="G28" i="7"/>
  <c r="C29" i="7" s="1"/>
  <c r="G29" i="8"/>
  <c r="C30" i="8" s="1"/>
  <c r="D29" i="8"/>
  <c r="D30" i="6"/>
  <c r="G30" i="6"/>
  <c r="C31" i="6" s="1"/>
  <c r="D28" i="5"/>
  <c r="E28" i="5" s="1"/>
  <c r="G28" i="5" s="1"/>
  <c r="C29" i="5" s="1"/>
  <c r="F29" i="5"/>
  <c r="G29" i="7" l="1"/>
  <c r="C30" i="7" s="1"/>
  <c r="D29" i="7"/>
  <c r="D31" i="6"/>
  <c r="G31" i="6"/>
  <c r="C32" i="6" s="1"/>
  <c r="D30" i="8"/>
  <c r="G30" i="8"/>
  <c r="C31" i="8" s="1"/>
  <c r="D29" i="5"/>
  <c r="E29" i="5" s="1"/>
  <c r="G29" i="5" s="1"/>
  <c r="C30" i="5" s="1"/>
  <c r="F30" i="5"/>
  <c r="G30" i="7" l="1"/>
  <c r="C31" i="7" s="1"/>
  <c r="D30" i="7"/>
  <c r="D32" i="6"/>
  <c r="G32" i="6"/>
  <c r="C33" i="6" s="1"/>
  <c r="D31" i="8"/>
  <c r="G31" i="8"/>
  <c r="C32" i="8" s="1"/>
  <c r="D30" i="5"/>
  <c r="E30" i="5" s="1"/>
  <c r="G30" i="5" s="1"/>
  <c r="C31" i="5" s="1"/>
  <c r="F31" i="5"/>
  <c r="G31" i="7" l="1"/>
  <c r="C32" i="7" s="1"/>
  <c r="D31" i="7"/>
  <c r="D33" i="6"/>
  <c r="G33" i="6"/>
  <c r="C34" i="6" s="1"/>
  <c r="D32" i="8"/>
  <c r="G32" i="8"/>
  <c r="C33" i="8" s="1"/>
  <c r="D31" i="5"/>
  <c r="E31" i="5" s="1"/>
  <c r="G31" i="5" s="1"/>
  <c r="C32" i="5" s="1"/>
  <c r="F32" i="5"/>
  <c r="G32" i="7" l="1"/>
  <c r="C33" i="7" s="1"/>
  <c r="D32" i="7"/>
  <c r="D33" i="8"/>
  <c r="G33" i="8"/>
  <c r="C34" i="8" s="1"/>
  <c r="D34" i="6"/>
  <c r="G34" i="6"/>
  <c r="C35" i="6" s="1"/>
  <c r="D32" i="5"/>
  <c r="E32" i="5" s="1"/>
  <c r="G32" i="5" s="1"/>
  <c r="C33" i="5" s="1"/>
  <c r="F33" i="5"/>
  <c r="D33" i="7" l="1"/>
  <c r="G33" i="7"/>
  <c r="C34" i="7" s="1"/>
  <c r="D35" i="6"/>
  <c r="G35" i="6"/>
  <c r="C36" i="6" s="1"/>
  <c r="D34" i="8"/>
  <c r="G34" i="8"/>
  <c r="C35" i="8" s="1"/>
  <c r="D33" i="5"/>
  <c r="E33" i="5" s="1"/>
  <c r="G33" i="5" s="1"/>
  <c r="C34" i="5" s="1"/>
  <c r="F34" i="5"/>
  <c r="G34" i="7" l="1"/>
  <c r="C35" i="7" s="1"/>
  <c r="D34" i="7"/>
  <c r="D35" i="8"/>
  <c r="G35" i="8"/>
  <c r="C36" i="8" s="1"/>
  <c r="D36" i="6"/>
  <c r="G36" i="6"/>
  <c r="C37" i="6" s="1"/>
  <c r="D34" i="5"/>
  <c r="E34" i="5" s="1"/>
  <c r="G34" i="5" s="1"/>
  <c r="C35" i="5" s="1"/>
  <c r="F35" i="5"/>
  <c r="G35" i="7" l="1"/>
  <c r="C36" i="7" s="1"/>
  <c r="D35" i="7"/>
  <c r="D37" i="6"/>
  <c r="G37" i="6"/>
  <c r="C38" i="6" s="1"/>
  <c r="D36" i="8"/>
  <c r="G36" i="8"/>
  <c r="C37" i="8" s="1"/>
  <c r="D35" i="5"/>
  <c r="E35" i="5" s="1"/>
  <c r="G35" i="5" s="1"/>
  <c r="C36" i="5" s="1"/>
  <c r="F36" i="5"/>
  <c r="D36" i="7" l="1"/>
  <c r="G36" i="7"/>
  <c r="C37" i="7" s="1"/>
  <c r="D38" i="6"/>
  <c r="G38" i="6"/>
  <c r="C39" i="6" s="1"/>
  <c r="G37" i="8"/>
  <c r="C38" i="8" s="1"/>
  <c r="D37" i="8"/>
  <c r="D36" i="5"/>
  <c r="E36" i="5" s="1"/>
  <c r="G36" i="5" s="1"/>
  <c r="C37" i="5" s="1"/>
  <c r="F37" i="5"/>
  <c r="G37" i="7" l="1"/>
  <c r="C38" i="7" s="1"/>
  <c r="D37" i="7"/>
  <c r="D38" i="8"/>
  <c r="G38" i="8"/>
  <c r="C39" i="8" s="1"/>
  <c r="D39" i="6"/>
  <c r="G39" i="6"/>
  <c r="C40" i="6" s="1"/>
  <c r="D37" i="5"/>
  <c r="E37" i="5" s="1"/>
  <c r="G37" i="5" s="1"/>
  <c r="C38" i="5" s="1"/>
  <c r="F38" i="5"/>
  <c r="G38" i="7" l="1"/>
  <c r="C39" i="7" s="1"/>
  <c r="D38" i="7"/>
  <c r="D39" i="8"/>
  <c r="G39" i="8"/>
  <c r="C40" i="8" s="1"/>
  <c r="D40" i="6"/>
  <c r="G40" i="6"/>
  <c r="C41" i="6" s="1"/>
  <c r="D38" i="5"/>
  <c r="E38" i="5" s="1"/>
  <c r="G38" i="5" s="1"/>
  <c r="C39" i="5" s="1"/>
  <c r="F39" i="5"/>
  <c r="G39" i="7" l="1"/>
  <c r="C40" i="7" s="1"/>
  <c r="D39" i="7"/>
  <c r="D40" i="8"/>
  <c r="G40" i="8"/>
  <c r="C41" i="8" s="1"/>
  <c r="D41" i="6"/>
  <c r="G41" i="6"/>
  <c r="C42" i="6" s="1"/>
  <c r="D39" i="5"/>
  <c r="E39" i="5" s="1"/>
  <c r="G39" i="5" s="1"/>
  <c r="C40" i="5" s="1"/>
  <c r="F40" i="5"/>
  <c r="D40" i="7" l="1"/>
  <c r="G40" i="7"/>
  <c r="C41" i="7" s="1"/>
  <c r="D41" i="8"/>
  <c r="G41" i="8"/>
  <c r="C42" i="8" s="1"/>
  <c r="D42" i="6"/>
  <c r="G42" i="6"/>
  <c r="C43" i="6" s="1"/>
  <c r="D40" i="5"/>
  <c r="E40" i="5" s="1"/>
  <c r="G40" i="5" s="1"/>
  <c r="C41" i="5" s="1"/>
  <c r="F41" i="5"/>
  <c r="D41" i="7" l="1"/>
  <c r="G41" i="7"/>
  <c r="C42" i="7" s="1"/>
  <c r="D43" i="6"/>
  <c r="G43" i="6"/>
  <c r="C44" i="6" s="1"/>
  <c r="D42" i="8"/>
  <c r="G42" i="8"/>
  <c r="C43" i="8" s="1"/>
  <c r="D41" i="5"/>
  <c r="E41" i="5" s="1"/>
  <c r="G41" i="5" s="1"/>
  <c r="C42" i="5" s="1"/>
  <c r="F42" i="5"/>
  <c r="G42" i="7" l="1"/>
  <c r="C43" i="7" s="1"/>
  <c r="D42" i="7"/>
  <c r="D44" i="6"/>
  <c r="G44" i="6"/>
  <c r="C45" i="6" s="1"/>
  <c r="D43" i="8"/>
  <c r="G43" i="8"/>
  <c r="C44" i="8" s="1"/>
  <c r="D42" i="5"/>
  <c r="E42" i="5" s="1"/>
  <c r="G42" i="5" s="1"/>
  <c r="C43" i="5" s="1"/>
  <c r="F43" i="5"/>
  <c r="G43" i="7" l="1"/>
  <c r="C44" i="7" s="1"/>
  <c r="D43" i="7"/>
  <c r="D44" i="8"/>
  <c r="G44" i="8"/>
  <c r="C45" i="8" s="1"/>
  <c r="D45" i="6"/>
  <c r="G45" i="6"/>
  <c r="C46" i="6" s="1"/>
  <c r="D43" i="5"/>
  <c r="E43" i="5" s="1"/>
  <c r="G43" i="5" s="1"/>
  <c r="C44" i="5" s="1"/>
  <c r="F44" i="5"/>
  <c r="G44" i="7" l="1"/>
  <c r="C45" i="7" s="1"/>
  <c r="D44" i="7"/>
  <c r="D46" i="6"/>
  <c r="G46" i="6"/>
  <c r="C47" i="6" s="1"/>
  <c r="G45" i="8"/>
  <c r="C46" i="8" s="1"/>
  <c r="D45" i="8"/>
  <c r="D44" i="5"/>
  <c r="E44" i="5" s="1"/>
  <c r="G44" i="5" s="1"/>
  <c r="C45" i="5" s="1"/>
  <c r="F45" i="5"/>
  <c r="G45" i="7" l="1"/>
  <c r="C46" i="7" s="1"/>
  <c r="D45" i="7"/>
  <c r="D47" i="6"/>
  <c r="G47" i="6"/>
  <c r="C48" i="6" s="1"/>
  <c r="D46" i="8"/>
  <c r="G46" i="8"/>
  <c r="C47" i="8" s="1"/>
  <c r="D45" i="5"/>
  <c r="E45" i="5" s="1"/>
  <c r="G45" i="5" s="1"/>
  <c r="C46" i="5" s="1"/>
  <c r="F46" i="5"/>
  <c r="G46" i="7" l="1"/>
  <c r="C47" i="7" s="1"/>
  <c r="D46" i="7"/>
  <c r="D47" i="8"/>
  <c r="G47" i="8"/>
  <c r="C48" i="8" s="1"/>
  <c r="D48" i="6"/>
  <c r="G48" i="6"/>
  <c r="C49" i="6" s="1"/>
  <c r="D46" i="5"/>
  <c r="E46" i="5" s="1"/>
  <c r="G46" i="5" s="1"/>
  <c r="C47" i="5" s="1"/>
  <c r="F47" i="5"/>
  <c r="G47" i="7" l="1"/>
  <c r="C48" i="7" s="1"/>
  <c r="D47" i="7"/>
  <c r="D49" i="6"/>
  <c r="G49" i="6"/>
  <c r="C50" i="6" s="1"/>
  <c r="D48" i="8"/>
  <c r="G48" i="8"/>
  <c r="C49" i="8" s="1"/>
  <c r="D47" i="5"/>
  <c r="E47" i="5" s="1"/>
  <c r="G47" i="5" s="1"/>
  <c r="C48" i="5" s="1"/>
  <c r="F48" i="5"/>
  <c r="G48" i="7" l="1"/>
  <c r="C49" i="7" s="1"/>
  <c r="D48" i="7"/>
  <c r="D49" i="8"/>
  <c r="G49" i="8"/>
  <c r="C50" i="8" s="1"/>
  <c r="D50" i="6"/>
  <c r="G50" i="6"/>
  <c r="C51" i="6" s="1"/>
  <c r="D48" i="5"/>
  <c r="E48" i="5" s="1"/>
  <c r="G48" i="5" s="1"/>
  <c r="C49" i="5" s="1"/>
  <c r="F49" i="5"/>
  <c r="D49" i="7" l="1"/>
  <c r="G49" i="7"/>
  <c r="C50" i="7" s="1"/>
  <c r="D50" i="8"/>
  <c r="G50" i="8"/>
  <c r="C51" i="8" s="1"/>
  <c r="D51" i="6"/>
  <c r="G51" i="6"/>
  <c r="C52" i="6" s="1"/>
  <c r="D49" i="5"/>
  <c r="E49" i="5" s="1"/>
  <c r="G49" i="5" s="1"/>
  <c r="C50" i="5" s="1"/>
  <c r="F50" i="5"/>
  <c r="G50" i="7" l="1"/>
  <c r="C51" i="7" s="1"/>
  <c r="D50" i="7"/>
  <c r="D52" i="6"/>
  <c r="G52" i="6"/>
  <c r="C53" i="6" s="1"/>
  <c r="G51" i="8"/>
  <c r="C52" i="8" s="1"/>
  <c r="D51" i="8"/>
  <c r="D50" i="5"/>
  <c r="E50" i="5" s="1"/>
  <c r="G50" i="5" s="1"/>
  <c r="C51" i="5" s="1"/>
  <c r="F51" i="5"/>
  <c r="G51" i="7" l="1"/>
  <c r="C52" i="7" s="1"/>
  <c r="D51" i="7"/>
  <c r="D52" i="8"/>
  <c r="G52" i="8"/>
  <c r="C53" i="8" s="1"/>
  <c r="D53" i="6"/>
  <c r="G53" i="6"/>
  <c r="C54" i="6" s="1"/>
  <c r="D51" i="5"/>
  <c r="E51" i="5" s="1"/>
  <c r="G51" i="5" s="1"/>
  <c r="C52" i="5" s="1"/>
  <c r="F52" i="5"/>
  <c r="G52" i="7" l="1"/>
  <c r="C53" i="7" s="1"/>
  <c r="D52" i="7"/>
  <c r="D54" i="6"/>
  <c r="G54" i="6"/>
  <c r="C55" i="6" s="1"/>
  <c r="G53" i="8"/>
  <c r="C54" i="8" s="1"/>
  <c r="D53" i="8"/>
  <c r="D52" i="5"/>
  <c r="E52" i="5" s="1"/>
  <c r="G52" i="5" s="1"/>
  <c r="C53" i="5" s="1"/>
  <c r="F53" i="5"/>
  <c r="D53" i="7" l="1"/>
  <c r="G53" i="7"/>
  <c r="C54" i="7" s="1"/>
  <c r="D54" i="8"/>
  <c r="G54" i="8"/>
  <c r="C55" i="8" s="1"/>
  <c r="D55" i="6"/>
  <c r="G55" i="6"/>
  <c r="C56" i="6" s="1"/>
  <c r="D53" i="5"/>
  <c r="E53" i="5" s="1"/>
  <c r="G53" i="5" s="1"/>
  <c r="C54" i="5" s="1"/>
  <c r="F54" i="5"/>
  <c r="G54" i="7" l="1"/>
  <c r="C55" i="7" s="1"/>
  <c r="D54" i="7"/>
  <c r="D56" i="6"/>
  <c r="G56" i="6"/>
  <c r="C57" i="6" s="1"/>
  <c r="D55" i="8"/>
  <c r="G55" i="8"/>
  <c r="C56" i="8" s="1"/>
  <c r="D54" i="5"/>
  <c r="E54" i="5" s="1"/>
  <c r="G54" i="5" s="1"/>
  <c r="C55" i="5" s="1"/>
  <c r="F55" i="5"/>
  <c r="D55" i="7" l="1"/>
  <c r="G55" i="7"/>
  <c r="C56" i="7" s="1"/>
  <c r="D57" i="6"/>
  <c r="G57" i="6"/>
  <c r="C58" i="6" s="1"/>
  <c r="D56" i="8"/>
  <c r="G56" i="8"/>
  <c r="C57" i="8" s="1"/>
  <c r="D55" i="5"/>
  <c r="E55" i="5" s="1"/>
  <c r="G55" i="5" s="1"/>
  <c r="C56" i="5" s="1"/>
  <c r="F56" i="5"/>
  <c r="G56" i="7" l="1"/>
  <c r="C57" i="7" s="1"/>
  <c r="D56" i="7"/>
  <c r="D58" i="6"/>
  <c r="G58" i="6"/>
  <c r="C59" i="6" s="1"/>
  <c r="D57" i="8"/>
  <c r="G57" i="8"/>
  <c r="C58" i="8" s="1"/>
  <c r="D56" i="5"/>
  <c r="E56" i="5" s="1"/>
  <c r="G56" i="5" s="1"/>
  <c r="C57" i="5" s="1"/>
  <c r="F57" i="5"/>
  <c r="D57" i="7" l="1"/>
  <c r="G57" i="7"/>
  <c r="C58" i="7" s="1"/>
  <c r="D58" i="8"/>
  <c r="G58" i="8"/>
  <c r="C59" i="8" s="1"/>
  <c r="D59" i="6"/>
  <c r="G59" i="6"/>
  <c r="C60" i="6" s="1"/>
  <c r="D57" i="5"/>
  <c r="E57" i="5" s="1"/>
  <c r="G57" i="5" s="1"/>
  <c r="C58" i="5" s="1"/>
  <c r="F58" i="5"/>
  <c r="G58" i="7" l="1"/>
  <c r="C59" i="7" s="1"/>
  <c r="D58" i="7"/>
  <c r="G59" i="8"/>
  <c r="C60" i="8" s="1"/>
  <c r="D59" i="8"/>
  <c r="D60" i="6"/>
  <c r="G60" i="6"/>
  <c r="C61" i="6" s="1"/>
  <c r="D58" i="5"/>
  <c r="E58" i="5" s="1"/>
  <c r="G58" i="5" s="1"/>
  <c r="C59" i="5" s="1"/>
  <c r="F59" i="5"/>
  <c r="G59" i="7" l="1"/>
  <c r="C60" i="7" s="1"/>
  <c r="D59" i="7"/>
  <c r="D61" i="6"/>
  <c r="G61" i="6"/>
  <c r="C62" i="6" s="1"/>
  <c r="D60" i="8"/>
  <c r="G60" i="8"/>
  <c r="C61" i="8" s="1"/>
  <c r="D59" i="5"/>
  <c r="E59" i="5" s="1"/>
  <c r="G59" i="5" s="1"/>
  <c r="C60" i="5" s="1"/>
  <c r="F60" i="5"/>
  <c r="G60" i="7" l="1"/>
  <c r="C61" i="7" s="1"/>
  <c r="D60" i="7"/>
  <c r="G61" i="8"/>
  <c r="C62" i="8" s="1"/>
  <c r="D61" i="8"/>
  <c r="D62" i="6"/>
  <c r="G62" i="6"/>
  <c r="C63" i="6" s="1"/>
  <c r="D60" i="5"/>
  <c r="E60" i="5" s="1"/>
  <c r="G60" i="5" s="1"/>
  <c r="C61" i="5" s="1"/>
  <c r="F61" i="5"/>
  <c r="D61" i="7" l="1"/>
  <c r="G61" i="7"/>
  <c r="C62" i="7" s="1"/>
  <c r="D62" i="8"/>
  <c r="G62" i="8"/>
  <c r="C63" i="8" s="1"/>
  <c r="D63" i="6"/>
  <c r="G63" i="6"/>
  <c r="C64" i="6" s="1"/>
  <c r="D61" i="5"/>
  <c r="E61" i="5" s="1"/>
  <c r="G61" i="5" s="1"/>
  <c r="C62" i="5" s="1"/>
  <c r="F62" i="5"/>
  <c r="G62" i="7" l="1"/>
  <c r="C63" i="7" s="1"/>
  <c r="D62" i="7"/>
  <c r="D63" i="8"/>
  <c r="G63" i="8"/>
  <c r="C64" i="8" s="1"/>
  <c r="G64" i="6"/>
  <c r="C65" i="6" s="1"/>
  <c r="D64" i="6"/>
  <c r="D62" i="5"/>
  <c r="E62" i="5" s="1"/>
  <c r="G62" i="5" s="1"/>
  <c r="C63" i="5" s="1"/>
  <c r="F63" i="5"/>
  <c r="D63" i="7" l="1"/>
  <c r="G63" i="7"/>
  <c r="C64" i="7" s="1"/>
  <c r="D65" i="6"/>
  <c r="G65" i="6"/>
  <c r="C66" i="6" s="1"/>
  <c r="D64" i="8"/>
  <c r="G64" i="8"/>
  <c r="C65" i="8" s="1"/>
  <c r="D63" i="5"/>
  <c r="E63" i="5" s="1"/>
  <c r="G63" i="5" s="1"/>
  <c r="C64" i="5" s="1"/>
  <c r="F64" i="5"/>
  <c r="D64" i="7" l="1"/>
  <c r="G64" i="7"/>
  <c r="C65" i="7" s="1"/>
  <c r="G66" i="6"/>
  <c r="C67" i="6" s="1"/>
  <c r="D66" i="6"/>
  <c r="G65" i="8"/>
  <c r="C66" i="8" s="1"/>
  <c r="D65" i="8"/>
  <c r="D64" i="5"/>
  <c r="E64" i="5" s="1"/>
  <c r="G64" i="5" s="1"/>
  <c r="C65" i="5" s="1"/>
  <c r="F65" i="5"/>
  <c r="D65" i="7" l="1"/>
  <c r="G65" i="7"/>
  <c r="C66" i="7" s="1"/>
  <c r="D66" i="8"/>
  <c r="G66" i="8"/>
  <c r="C67" i="8" s="1"/>
  <c r="G67" i="6"/>
  <c r="C68" i="6" s="1"/>
  <c r="D67" i="6"/>
  <c r="D65" i="5"/>
  <c r="E65" i="5" s="1"/>
  <c r="G65" i="5" s="1"/>
  <c r="C66" i="5" s="1"/>
  <c r="F66" i="5"/>
  <c r="G66" i="7" l="1"/>
  <c r="C67" i="7" s="1"/>
  <c r="D66" i="7"/>
  <c r="G67" i="8"/>
  <c r="C68" i="8" s="1"/>
  <c r="D67" i="8"/>
  <c r="G68" i="6"/>
  <c r="C69" i="6" s="1"/>
  <c r="D68" i="6"/>
  <c r="D66" i="5"/>
  <c r="E66" i="5" s="1"/>
  <c r="G66" i="5" s="1"/>
  <c r="C67" i="5" s="1"/>
  <c r="F67" i="5"/>
  <c r="G67" i="7" l="1"/>
  <c r="C68" i="7" s="1"/>
  <c r="D67" i="7"/>
  <c r="D68" i="8"/>
  <c r="G68" i="8"/>
  <c r="C69" i="8" s="1"/>
  <c r="D69" i="6"/>
  <c r="G69" i="6"/>
  <c r="C70" i="6" s="1"/>
  <c r="D67" i="5"/>
  <c r="E67" i="5" s="1"/>
  <c r="G67" i="5" s="1"/>
  <c r="C68" i="5" s="1"/>
  <c r="F68" i="5"/>
  <c r="G68" i="7" l="1"/>
  <c r="C69" i="7" s="1"/>
  <c r="D68" i="7"/>
  <c r="D69" i="8"/>
  <c r="G69" i="8"/>
  <c r="C70" i="8" s="1"/>
  <c r="G70" i="6"/>
  <c r="C71" i="6" s="1"/>
  <c r="D70" i="6"/>
  <c r="D68" i="5"/>
  <c r="E68" i="5" s="1"/>
  <c r="G68" i="5" s="1"/>
  <c r="C69" i="5" s="1"/>
  <c r="F69" i="5"/>
  <c r="G69" i="7" l="1"/>
  <c r="C70" i="7" s="1"/>
  <c r="D69" i="7"/>
  <c r="D70" i="8"/>
  <c r="G70" i="8"/>
  <c r="C71" i="8" s="1"/>
  <c r="G71" i="6"/>
  <c r="C72" i="6" s="1"/>
  <c r="D71" i="6"/>
  <c r="D69" i="5"/>
  <c r="E69" i="5" s="1"/>
  <c r="G69" i="5" s="1"/>
  <c r="C70" i="5" s="1"/>
  <c r="F70" i="5"/>
  <c r="G70" i="7" l="1"/>
  <c r="C71" i="7" s="1"/>
  <c r="D70" i="7"/>
  <c r="G72" i="6"/>
  <c r="C73" i="6" s="1"/>
  <c r="D72" i="6"/>
  <c r="D71" i="8"/>
  <c r="G71" i="8"/>
  <c r="C72" i="8" s="1"/>
  <c r="D70" i="5"/>
  <c r="E70" i="5" s="1"/>
  <c r="G70" i="5" s="1"/>
  <c r="C71" i="5" s="1"/>
  <c r="F71" i="5"/>
  <c r="G71" i="7" l="1"/>
  <c r="C72" i="7" s="1"/>
  <c r="D71" i="7"/>
  <c r="G72" i="8"/>
  <c r="C73" i="8" s="1"/>
  <c r="D72" i="8"/>
  <c r="D73" i="6"/>
  <c r="G73" i="6"/>
  <c r="C74" i="6" s="1"/>
  <c r="D71" i="5"/>
  <c r="E71" i="5" s="1"/>
  <c r="G71" i="5" s="1"/>
  <c r="C72" i="5" s="1"/>
  <c r="F72" i="5"/>
  <c r="G72" i="7" l="1"/>
  <c r="C73" i="7" s="1"/>
  <c r="D72" i="7"/>
  <c r="G73" i="8"/>
  <c r="C74" i="8" s="1"/>
  <c r="D73" i="8"/>
  <c r="G74" i="6"/>
  <c r="C75" i="6" s="1"/>
  <c r="D74" i="6"/>
  <c r="D72" i="5"/>
  <c r="E72" i="5" s="1"/>
  <c r="G72" i="5" s="1"/>
  <c r="C73" i="5" s="1"/>
  <c r="F73" i="5"/>
  <c r="G73" i="7" l="1"/>
  <c r="C74" i="7" s="1"/>
  <c r="D73" i="7"/>
  <c r="D75" i="6"/>
  <c r="G75" i="6"/>
  <c r="C76" i="6" s="1"/>
  <c r="D74" i="8"/>
  <c r="G74" i="8"/>
  <c r="D73" i="5"/>
  <c r="E73" i="5" s="1"/>
  <c r="G73" i="5" s="1"/>
  <c r="C74" i="5" s="1"/>
  <c r="F74" i="5"/>
  <c r="D74" i="7" l="1"/>
  <c r="G74" i="7"/>
  <c r="C75" i="7" s="1"/>
  <c r="G76" i="6"/>
  <c r="C77" i="6" s="1"/>
  <c r="D76" i="6"/>
  <c r="D74" i="5"/>
  <c r="E74" i="5" s="1"/>
  <c r="G74" i="5" s="1"/>
  <c r="C75" i="5" s="1"/>
  <c r="F75" i="5"/>
  <c r="G75" i="7" l="1"/>
  <c r="C76" i="7" s="1"/>
  <c r="D75" i="7"/>
  <c r="D77" i="6"/>
  <c r="G77" i="6"/>
  <c r="C78" i="6" s="1"/>
  <c r="D75" i="5"/>
  <c r="E75" i="5" s="1"/>
  <c r="G75" i="5" s="1"/>
  <c r="C76" i="5" s="1"/>
  <c r="F76" i="5"/>
  <c r="D76" i="7" l="1"/>
  <c r="G76" i="7"/>
  <c r="C77" i="7" s="1"/>
  <c r="D78" i="6"/>
  <c r="G78" i="6"/>
  <c r="C79" i="6" s="1"/>
  <c r="D76" i="5"/>
  <c r="E76" i="5" s="1"/>
  <c r="G76" i="5" s="1"/>
  <c r="G77" i="7" l="1"/>
  <c r="C78" i="7" s="1"/>
  <c r="D77" i="7"/>
  <c r="G79" i="6"/>
  <c r="C80" i="6" s="1"/>
  <c r="D79" i="6"/>
  <c r="G78" i="7" l="1"/>
  <c r="C79" i="7" s="1"/>
  <c r="D78" i="7"/>
  <c r="G80" i="6"/>
  <c r="C81" i="6" s="1"/>
  <c r="D80" i="6"/>
  <c r="G79" i="7" l="1"/>
  <c r="C80" i="7" s="1"/>
  <c r="D79" i="7"/>
  <c r="D81" i="6"/>
  <c r="G81" i="6"/>
  <c r="C82" i="6" s="1"/>
  <c r="G80" i="7" l="1"/>
  <c r="C81" i="7" s="1"/>
  <c r="D80" i="7"/>
  <c r="D82" i="6"/>
  <c r="G82" i="6"/>
  <c r="C83" i="6" s="1"/>
  <c r="G81" i="7" l="1"/>
  <c r="C82" i="7" s="1"/>
  <c r="D81" i="7"/>
  <c r="G83" i="6"/>
  <c r="C84" i="6" s="1"/>
  <c r="D83" i="6"/>
  <c r="D82" i="7" l="1"/>
  <c r="G82" i="7"/>
  <c r="C83" i="7" s="1"/>
  <c r="D84" i="6"/>
  <c r="G84" i="6"/>
  <c r="C85" i="6" s="1"/>
  <c r="G83" i="7" l="1"/>
  <c r="C84" i="7" s="1"/>
  <c r="D83" i="7"/>
  <c r="D85" i="6"/>
  <c r="G85" i="6"/>
  <c r="C86" i="6" s="1"/>
  <c r="D84" i="7" l="1"/>
  <c r="G84" i="7"/>
  <c r="C85" i="7" s="1"/>
  <c r="G86" i="6"/>
  <c r="C87" i="6" s="1"/>
  <c r="D86" i="6"/>
  <c r="D85" i="7" l="1"/>
  <c r="G85" i="7"/>
  <c r="C86" i="7" s="1"/>
  <c r="G87" i="6"/>
  <c r="C88" i="6" s="1"/>
  <c r="D87" i="6"/>
  <c r="D86" i="7" l="1"/>
  <c r="G86" i="7"/>
  <c r="C87" i="7" s="1"/>
  <c r="G88" i="6"/>
  <c r="C89" i="6" s="1"/>
  <c r="D88" i="6"/>
  <c r="G87" i="7" l="1"/>
  <c r="C88" i="7" s="1"/>
  <c r="D87" i="7"/>
  <c r="D89" i="6"/>
  <c r="G89" i="6"/>
  <c r="C90" i="6" s="1"/>
  <c r="G88" i="7" l="1"/>
  <c r="C89" i="7" s="1"/>
  <c r="D88" i="7"/>
  <c r="G90" i="6"/>
  <c r="C91" i="6" s="1"/>
  <c r="D90" i="6"/>
  <c r="G89" i="7" l="1"/>
  <c r="C90" i="7" s="1"/>
  <c r="D89" i="7"/>
  <c r="G91" i="6"/>
  <c r="C92" i="6" s="1"/>
  <c r="D91" i="6"/>
  <c r="D90" i="7" l="1"/>
  <c r="G90" i="7"/>
  <c r="C91" i="7" s="1"/>
  <c r="D92" i="6"/>
  <c r="G92" i="6"/>
  <c r="C93" i="6" s="1"/>
  <c r="G91" i="7" l="1"/>
  <c r="C92" i="7" s="1"/>
  <c r="D91" i="7"/>
  <c r="D93" i="6"/>
  <c r="G93" i="6"/>
  <c r="C94" i="6" s="1"/>
  <c r="D92" i="7" l="1"/>
  <c r="G92" i="7"/>
  <c r="C93" i="7" s="1"/>
  <c r="D94" i="6"/>
  <c r="G94" i="6"/>
  <c r="C95" i="6" s="1"/>
  <c r="G93" i="7" l="1"/>
  <c r="C94" i="7" s="1"/>
  <c r="D93" i="7"/>
  <c r="G95" i="6"/>
  <c r="C96" i="6" s="1"/>
  <c r="D95" i="6"/>
  <c r="D94" i="7" l="1"/>
  <c r="G94" i="7"/>
  <c r="C95" i="7" s="1"/>
  <c r="G96" i="6"/>
  <c r="C97" i="6" s="1"/>
  <c r="D96" i="6"/>
  <c r="G95" i="7" l="1"/>
  <c r="C96" i="7" s="1"/>
  <c r="D95" i="7"/>
  <c r="D97" i="6"/>
  <c r="G97" i="6"/>
  <c r="C98" i="6" s="1"/>
  <c r="G96" i="7" l="1"/>
  <c r="C97" i="7" s="1"/>
  <c r="D96" i="7"/>
  <c r="G98" i="6"/>
  <c r="C99" i="6" s="1"/>
  <c r="D98" i="6"/>
  <c r="D97" i="7" l="1"/>
  <c r="G97" i="7"/>
  <c r="C98" i="7" s="1"/>
  <c r="D99" i="6"/>
  <c r="G99" i="6"/>
  <c r="C100" i="6" s="1"/>
  <c r="D98" i="7" l="1"/>
  <c r="G98" i="7"/>
  <c r="C99" i="7" s="1"/>
  <c r="D100" i="6"/>
  <c r="G100" i="6"/>
  <c r="C101" i="6" s="1"/>
  <c r="G99" i="7" l="1"/>
  <c r="C100" i="7" s="1"/>
  <c r="D99" i="7"/>
  <c r="D101" i="6"/>
  <c r="G101" i="6"/>
  <c r="C102" i="6" s="1"/>
  <c r="D100" i="7" l="1"/>
  <c r="G100" i="7"/>
  <c r="C101" i="7" s="1"/>
  <c r="D102" i="6"/>
  <c r="G102" i="6"/>
  <c r="C103" i="6" s="1"/>
  <c r="G101" i="7" l="1"/>
  <c r="C102" i="7" s="1"/>
  <c r="D101" i="7"/>
  <c r="D103" i="6"/>
  <c r="G103" i="6"/>
  <c r="C104" i="6" s="1"/>
  <c r="D102" i="7" l="1"/>
  <c r="G102" i="7"/>
  <c r="C103" i="7" s="1"/>
  <c r="G104" i="6"/>
  <c r="C105" i="6" s="1"/>
  <c r="D104" i="6"/>
  <c r="G103" i="7" l="1"/>
  <c r="C104" i="7" s="1"/>
  <c r="D103" i="7"/>
  <c r="D105" i="6"/>
  <c r="G105" i="6"/>
  <c r="C106" i="6" s="1"/>
  <c r="G104" i="7" l="1"/>
  <c r="C105" i="7" s="1"/>
  <c r="D104" i="7"/>
  <c r="G106" i="6"/>
  <c r="C107" i="6" s="1"/>
  <c r="D106" i="6"/>
  <c r="G105" i="7" l="1"/>
  <c r="C106" i="7" s="1"/>
  <c r="D105" i="7"/>
  <c r="D107" i="6"/>
  <c r="G107" i="6"/>
  <c r="C108" i="6" s="1"/>
  <c r="D106" i="7" l="1"/>
  <c r="G106" i="7"/>
  <c r="C107" i="7" s="1"/>
  <c r="D108" i="6"/>
  <c r="G108" i="6"/>
  <c r="C109" i="6" s="1"/>
  <c r="G107" i="7" l="1"/>
  <c r="C108" i="7" s="1"/>
  <c r="D107" i="7"/>
  <c r="D109" i="6"/>
  <c r="G109" i="6"/>
  <c r="C110" i="6" s="1"/>
  <c r="D108" i="7" l="1"/>
  <c r="G108" i="7"/>
  <c r="C109" i="7" s="1"/>
  <c r="D110" i="6"/>
  <c r="G110" i="6"/>
  <c r="C111" i="6" s="1"/>
  <c r="G109" i="7" l="1"/>
  <c r="C110" i="7" s="1"/>
  <c r="D109" i="7"/>
  <c r="G111" i="6"/>
  <c r="C112" i="6" s="1"/>
  <c r="D111" i="6"/>
  <c r="D110" i="7" l="1"/>
  <c r="G110" i="7"/>
  <c r="C111" i="7" s="1"/>
  <c r="G112" i="6"/>
  <c r="C113" i="6" s="1"/>
  <c r="D112" i="6"/>
  <c r="D111" i="7" l="1"/>
  <c r="G111" i="7"/>
  <c r="C112" i="7" s="1"/>
  <c r="D113" i="6"/>
  <c r="G113" i="6"/>
  <c r="C114" i="6" s="1"/>
  <c r="G112" i="7" l="1"/>
  <c r="C113" i="7" s="1"/>
  <c r="D112" i="7"/>
  <c r="G114" i="6"/>
  <c r="C115" i="6" s="1"/>
  <c r="D114" i="6"/>
  <c r="D113" i="7" l="1"/>
  <c r="G113" i="7"/>
  <c r="C114" i="7" s="1"/>
  <c r="D115" i="6"/>
  <c r="G115" i="6"/>
  <c r="C116" i="6" s="1"/>
  <c r="G114" i="7" l="1"/>
  <c r="C115" i="7" s="1"/>
  <c r="D114" i="7"/>
  <c r="G116" i="6"/>
  <c r="C117" i="6" s="1"/>
  <c r="D116" i="6"/>
  <c r="G115" i="7" l="1"/>
  <c r="C116" i="7" s="1"/>
  <c r="D115" i="7"/>
  <c r="D117" i="6"/>
  <c r="G117" i="6"/>
  <c r="C118" i="6" s="1"/>
  <c r="D116" i="7" l="1"/>
  <c r="G116" i="7"/>
  <c r="C117" i="7" s="1"/>
  <c r="G118" i="6"/>
  <c r="C119" i="6" s="1"/>
  <c r="D118" i="6"/>
  <c r="D117" i="7" l="1"/>
  <c r="G117" i="7"/>
  <c r="C118" i="7" s="1"/>
  <c r="D119" i="6"/>
  <c r="G119" i="6"/>
  <c r="C120" i="6" s="1"/>
  <c r="D118" i="7" l="1"/>
  <c r="G118" i="7"/>
  <c r="C119" i="7" s="1"/>
  <c r="D120" i="6"/>
  <c r="G120" i="6"/>
  <c r="C121" i="6" s="1"/>
  <c r="D119" i="7" l="1"/>
  <c r="G119" i="7"/>
  <c r="C120" i="7" s="1"/>
  <c r="D121" i="6"/>
  <c r="G121" i="6"/>
  <c r="C122" i="6" s="1"/>
  <c r="D120" i="7" l="1"/>
  <c r="G120" i="7"/>
  <c r="C121" i="7" s="1"/>
  <c r="G122" i="6"/>
  <c r="C123" i="6" s="1"/>
  <c r="D122" i="6"/>
  <c r="G121" i="7" l="1"/>
  <c r="C122" i="7" s="1"/>
  <c r="D121" i="7"/>
  <c r="D123" i="6"/>
  <c r="G123" i="6"/>
  <c r="C124" i="6" s="1"/>
  <c r="D122" i="7" l="1"/>
  <c r="G122" i="7"/>
  <c r="C123" i="7" s="1"/>
  <c r="G124" i="6"/>
  <c r="C125" i="6" s="1"/>
  <c r="D124" i="6"/>
  <c r="G123" i="7" l="1"/>
  <c r="C124" i="7" s="1"/>
  <c r="D123" i="7"/>
  <c r="D125" i="6"/>
  <c r="G125" i="6"/>
  <c r="C126" i="6" s="1"/>
  <c r="D124" i="7" l="1"/>
  <c r="G124" i="7"/>
  <c r="C125" i="7" s="1"/>
  <c r="G126" i="6"/>
  <c r="C127" i="6" s="1"/>
  <c r="D126" i="6"/>
  <c r="G125" i="7" l="1"/>
  <c r="C126" i="7" s="1"/>
  <c r="D125" i="7"/>
  <c r="D127" i="6"/>
  <c r="G127" i="6"/>
  <c r="C128" i="6" s="1"/>
  <c r="D126" i="7" l="1"/>
  <c r="G126" i="7"/>
  <c r="C127" i="7" s="1"/>
  <c r="G128" i="6"/>
  <c r="C129" i="6" s="1"/>
  <c r="D128" i="6"/>
  <c r="G127" i="7" l="1"/>
  <c r="C128" i="7" s="1"/>
  <c r="D127" i="7"/>
  <c r="D129" i="6"/>
  <c r="G129" i="6"/>
  <c r="C130" i="6" s="1"/>
  <c r="G128" i="7" l="1"/>
  <c r="C129" i="7" s="1"/>
  <c r="D128" i="7"/>
  <c r="G130" i="6"/>
  <c r="C131" i="6" s="1"/>
  <c r="D130" i="6"/>
  <c r="D129" i="7" l="1"/>
  <c r="G129" i="7"/>
  <c r="C130" i="7" s="1"/>
  <c r="G131" i="6"/>
  <c r="C132" i="6" s="1"/>
  <c r="D131" i="6"/>
  <c r="D130" i="7" l="1"/>
  <c r="G130" i="7"/>
  <c r="C131" i="7" s="1"/>
  <c r="G132" i="6"/>
  <c r="C133" i="6" s="1"/>
  <c r="D132" i="6"/>
  <c r="G131" i="7" l="1"/>
  <c r="C132" i="7" s="1"/>
  <c r="D131" i="7"/>
  <c r="D133" i="6"/>
  <c r="G133" i="6"/>
  <c r="C134" i="6" s="1"/>
  <c r="D132" i="7" l="1"/>
  <c r="G132" i="7"/>
  <c r="C133" i="7" s="1"/>
  <c r="G134" i="6"/>
  <c r="D134" i="6"/>
  <c r="G133" i="7" l="1"/>
  <c r="C134" i="7" s="1"/>
  <c r="D133" i="7"/>
  <c r="D134" i="7" l="1"/>
  <c r="G13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E10" authorId="0" shapeId="0" xr:uid="{00000000-0006-0000-0200-000001000000}">
      <text>
        <r>
          <rPr>
            <sz val="9"/>
            <color indexed="81"/>
            <rFont val="Segoe UI"/>
            <family val="2"/>
            <charset val="186"/>
          </rPr>
          <t>Veendu, et kogu investeering tehakse ainult ühele üürnikule.</t>
        </r>
      </text>
    </comment>
    <comment ref="E11" authorId="0" shapeId="0" xr:uid="{00000000-0006-0000-0200-000002000000}">
      <text>
        <r>
          <rPr>
            <sz val="9"/>
            <color indexed="81"/>
            <rFont val="Segoe UI"/>
            <family val="2"/>
            <charset val="186"/>
          </rPr>
          <t>Jälgi tulumäära!
See muutub 2x aastas.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E10" authorId="0" shapeId="0" xr:uid="{00000000-0006-0000-0300-000001000000}">
      <text>
        <r>
          <rPr>
            <sz val="9"/>
            <color indexed="81"/>
            <rFont val="Segoe UI"/>
            <family val="2"/>
            <charset val="186"/>
          </rPr>
          <t>Veendu, et kogu investeering tehakse ainult ühele üürnikule.</t>
        </r>
      </text>
    </comment>
    <comment ref="E11" authorId="0" shapeId="0" xr:uid="{00000000-0006-0000-0300-000002000000}">
      <text>
        <r>
          <rPr>
            <sz val="9"/>
            <color indexed="81"/>
            <rFont val="Segoe UI"/>
            <family val="2"/>
            <charset val="186"/>
          </rPr>
          <t>Jälgi tulumäära!
See muutub 2x aastas.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E10" authorId="0" shapeId="0" xr:uid="{00000000-0006-0000-0400-000001000000}">
      <text>
        <r>
          <rPr>
            <sz val="9"/>
            <color indexed="81"/>
            <rFont val="Segoe UI"/>
            <family val="2"/>
            <charset val="186"/>
          </rPr>
          <t>Veendu, et kogu investeering tehakse ainult ühele üürnikule.</t>
        </r>
      </text>
    </comment>
    <comment ref="E11" authorId="0" shapeId="0" xr:uid="{00000000-0006-0000-0400-000002000000}">
      <text>
        <r>
          <rPr>
            <sz val="9"/>
            <color indexed="81"/>
            <rFont val="Segoe UI"/>
            <family val="2"/>
            <charset val="186"/>
          </rPr>
          <t>Jälgi tulumäära!
See muutub 2x aastas.</t>
        </r>
      </text>
    </comment>
  </commentList>
</comments>
</file>

<file path=xl/sharedStrings.xml><?xml version="1.0" encoding="utf-8"?>
<sst xmlns="http://schemas.openxmlformats.org/spreadsheetml/2006/main" count="136" uniqueCount="74">
  <si>
    <t>Tehnohooldus</t>
  </si>
  <si>
    <t>Omanikukohustused</t>
  </si>
  <si>
    <t>Elektrienergia</t>
  </si>
  <si>
    <t>Küte (soojusenergia)</t>
  </si>
  <si>
    <t>Vesi ja kanalisatsioon</t>
  </si>
  <si>
    <t>Üürileandja:</t>
  </si>
  <si>
    <t>(allkirjastatud digitaalselt)</t>
  </si>
  <si>
    <t>Üürnik:</t>
  </si>
  <si>
    <t>summa kuus</t>
  </si>
  <si>
    <t>Käibemaks</t>
  </si>
  <si>
    <t>Üürnik</t>
  </si>
  <si>
    <t>Üüripinna aadress</t>
  </si>
  <si>
    <t>Märkused</t>
  </si>
  <si>
    <t>ÜÜR KOKKU</t>
  </si>
  <si>
    <t>Kinnisvara haldamine (haldusteenus)</t>
  </si>
  <si>
    <t>Territoorium</t>
  </si>
  <si>
    <t>KÕRVALTEENUSTE TASUD KOKKU</t>
  </si>
  <si>
    <t>ÜÜR JA KÕRVALTEENUSTE TASUD KOOS KÄIBEMAKSUGA (kuus)</t>
  </si>
  <si>
    <t xml:space="preserve">Üüriteenused ja üür  </t>
  </si>
  <si>
    <t>Kõrvalteenused ja kõrvalteenuste tasud</t>
  </si>
  <si>
    <t>Üür ja kõrvalteenuste tasud kokku ilma käibemaksuta (kuus)</t>
  </si>
  <si>
    <t>kuud</t>
  </si>
  <si>
    <t>Üüripind (hooned)</t>
  </si>
  <si>
    <t xml:space="preserve">Muutmise alus </t>
  </si>
  <si>
    <t>Tarbimisteenused</t>
  </si>
  <si>
    <t>ÜÜR JA KÕRVALTEENUSTE TASUD KÄIBEMAKSUTA (perioodil)</t>
  </si>
  <si>
    <t>ÜÜR JA KÕRVALTEENUSTE TASUD KOOS KÄIBEMAKSUGA (perioodil)</t>
  </si>
  <si>
    <r>
      <t>m</t>
    </r>
    <r>
      <rPr>
        <b/>
        <vertAlign val="superscript"/>
        <sz val="11"/>
        <color indexed="8"/>
        <rFont val="Times New Roman"/>
        <family val="1"/>
      </rPr>
      <t>2</t>
    </r>
  </si>
  <si>
    <r>
      <t>EUR/m</t>
    </r>
    <r>
      <rPr>
        <b/>
        <vertAlign val="superscript"/>
        <sz val="11"/>
        <color indexed="8"/>
        <rFont val="Times New Roman"/>
        <family val="1"/>
      </rPr>
      <t>2</t>
    </r>
  </si>
  <si>
    <t>ei indekseerita</t>
  </si>
  <si>
    <t>Tugiteenused (710-720, 740)</t>
  </si>
  <si>
    <t>Maksete algus</t>
  </si>
  <si>
    <t>Maksete arv</t>
  </si>
  <si>
    <t>Kinnistu jääkmaksumus</t>
  </si>
  <si>
    <t>EUR (km-ta)</t>
  </si>
  <si>
    <t>Üürniku osakaal</t>
  </si>
  <si>
    <t>Kapitali algväärtus</t>
  </si>
  <si>
    <t>Kapitali lõppväärtus</t>
  </si>
  <si>
    <t>Kuupäev</t>
  </si>
  <si>
    <t>Jrk nr</t>
  </si>
  <si>
    <t>Algjääk</t>
  </si>
  <si>
    <t>Intress</t>
  </si>
  <si>
    <t>Põhiosa</t>
  </si>
  <si>
    <t>Kap.komponent</t>
  </si>
  <si>
    <t>Lõppjääk</t>
  </si>
  <si>
    <t>Üüripind</t>
  </si>
  <si>
    <t>Kokku:</t>
  </si>
  <si>
    <t>üürnik 1</t>
  </si>
  <si>
    <t>üürnik 2</t>
  </si>
  <si>
    <t>üürnik 3</t>
  </si>
  <si>
    <t>üürnik 4</t>
  </si>
  <si>
    <t>üürnik 5</t>
  </si>
  <si>
    <t>Remonttööd</t>
  </si>
  <si>
    <t>Kapitalikomponent (bilansiline)</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</si>
  <si>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</si>
  <si>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Teenuse hinna muutus</t>
  </si>
  <si>
    <t>Teenuse hinna, tarbimise muutus</t>
  </si>
  <si>
    <t>Kapitalikomponent (investeering)</t>
  </si>
  <si>
    <t>Kapitalikomponent (erisisustus)</t>
  </si>
  <si>
    <t>Kapitalikomponent (tavasisutus)</t>
  </si>
  <si>
    <t>Remonttööd (tavasisustus)</t>
  </si>
  <si>
    <t>Remonttööd (erisisustus)</t>
  </si>
  <si>
    <t>Kapitali tulumäär 2019 II pa</t>
  </si>
  <si>
    <t>Heakord (310-360)</t>
  </si>
  <si>
    <t>Investeering</t>
  </si>
  <si>
    <t>Investeeringu jääk</t>
  </si>
  <si>
    <t xml:space="preserve">Kapitalikomponendi annuiteetmaksegraafik - </t>
  </si>
  <si>
    <t>Siseministeerium</t>
  </si>
  <si>
    <t>Paide, Tallinna mnt 12</t>
  </si>
  <si>
    <t xml:space="preserve"> indekseerimine* alates 01.01.2022.a, 31.dets THI, max 3% aastas</t>
  </si>
  <si>
    <t>Kõrvalteenuste eest tasumine tegeliku kulu alusel, esitatud kuluprognoos</t>
  </si>
  <si>
    <t>Lisa 3 üürilepingule nr KPJ-4/2020-214</t>
  </si>
  <si>
    <t>Üür ja kõrvalteenuste tasu 01.01.2021 - 31.12.2021</t>
  </si>
  <si>
    <t>Kapitali tulumäär 2020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</si>
</sst>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9"/>
      <color indexed="81"/>
      <name val="Segoe UI"/>
      <family val="2"/>
      <charset val="186"/>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sz val="11"/>
      <color theme="1"/>
      <name val="Times New Roman"/>
      <family val="1"/>
      <charset val="186"/>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rgb="FFFF0000"/>
      <name val="Calibri"/>
      <family val="2"/>
      <scheme val="minor"/>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sz val="11"/>
      <name val="Calibri"/>
      <family val="2"/>
      <scheme val="minor"/>
    </font>
    <font>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7" fillId="0" borderId="0"/>
    <xf numFmtId="9" fontId="6" fillId="0" borderId="0" applyFont="0" applyFill="0" applyBorder="0" applyAlignment="0" applyProtection="0"/>
  </cellStyleXfs>
  <cellXfs count="186">
    <xf numFmtId="0" fontId="0" fillId="0" borderId="0" xfId="0"/>
    <xf numFmtId="0" fontId="9" fillId="0" borderId="0" xfId="0" applyFont="1"/>
    <xf numFmtId="0" fontId="10" fillId="0" borderId="0" xfId="0" applyFont="1"/>
    <xf numFmtId="0" fontId="9" fillId="0" borderId="0" xfId="0" applyFont="1" applyFill="1"/>
    <xf numFmtId="0" fontId="9" fillId="0" borderId="0" xfId="0" applyFont="1" applyAlignment="1">
      <alignment horizontal="right"/>
    </xf>
    <xf numFmtId="0" fontId="2" fillId="0" borderId="1" xfId="0" applyFont="1" applyFill="1" applyBorder="1"/>
    <xf numFmtId="0" fontId="11" fillId="0" borderId="1" xfId="0" applyFont="1" applyBorder="1" applyAlignment="1">
      <alignment horizontal="right"/>
    </xf>
    <xf numFmtId="164" fontId="2" fillId="0" borderId="1" xfId="0" applyNumberFormat="1" applyFont="1" applyFill="1" applyBorder="1" applyAlignment="1">
      <alignment horizontal="right"/>
    </xf>
    <xf numFmtId="0" fontId="11" fillId="0" borderId="1" xfId="0" applyFont="1" applyBorder="1"/>
    <xf numFmtId="0" fontId="11" fillId="0" borderId="0" xfId="0" applyFont="1" applyBorder="1"/>
    <xf numFmtId="0" fontId="11" fillId="0" borderId="0" xfId="0" applyFont="1"/>
    <xf numFmtId="0" fontId="11" fillId="2" borderId="2" xfId="0" applyFont="1" applyFill="1" applyBorder="1" applyAlignment="1">
      <alignment horizontal="left"/>
    </xf>
    <xf numFmtId="0" fontId="11" fillId="2" borderId="3" xfId="0" applyFont="1" applyFill="1" applyBorder="1" applyAlignment="1">
      <alignment horizontal="center"/>
    </xf>
    <xf numFmtId="0" fontId="11" fillId="2" borderId="4" xfId="0" applyFont="1" applyFill="1" applyBorder="1" applyAlignment="1">
      <alignment horizontal="center"/>
    </xf>
    <xf numFmtId="0" fontId="9" fillId="0" borderId="1" xfId="0" applyFont="1" applyBorder="1"/>
    <xf numFmtId="0" fontId="9" fillId="0" borderId="6" xfId="0" applyFont="1" applyBorder="1" applyAlignment="1">
      <alignment horizontal="center"/>
    </xf>
    <xf numFmtId="0" fontId="11" fillId="2" borderId="7" xfId="0" applyFont="1" applyFill="1" applyBorder="1" applyAlignment="1">
      <alignment horizontal="center"/>
    </xf>
    <xf numFmtId="0" fontId="11" fillId="2" borderId="8" xfId="0" applyFont="1" applyFill="1" applyBorder="1"/>
    <xf numFmtId="4" fontId="2" fillId="2" borderId="7" xfId="0" applyNumberFormat="1" applyFont="1" applyFill="1" applyBorder="1" applyAlignment="1">
      <alignment horizontal="right"/>
    </xf>
    <xf numFmtId="0" fontId="9" fillId="2" borderId="5" xfId="0" applyFont="1" applyFill="1" applyBorder="1"/>
    <xf numFmtId="0" fontId="11" fillId="3" borderId="9" xfId="0" applyFont="1" applyFill="1" applyBorder="1" applyAlignment="1">
      <alignment horizontal="center"/>
    </xf>
    <xf numFmtId="0" fontId="11" fillId="3" borderId="0" xfId="0" applyFont="1" applyFill="1" applyBorder="1"/>
    <xf numFmtId="4" fontId="12" fillId="3" borderId="9" xfId="0" applyNumberFormat="1" applyFont="1" applyFill="1" applyBorder="1" applyAlignment="1">
      <alignment horizontal="right"/>
    </xf>
    <xf numFmtId="0" fontId="9" fillId="3" borderId="10" xfId="0" applyFont="1" applyFill="1" applyBorder="1"/>
    <xf numFmtId="0" fontId="11" fillId="2" borderId="7" xfId="0" applyFont="1" applyFill="1" applyBorder="1" applyAlignment="1">
      <alignment horizontal="left"/>
    </xf>
    <xf numFmtId="4" fontId="11" fillId="2" borderId="6" xfId="0" applyNumberFormat="1" applyFont="1" applyFill="1" applyBorder="1" applyAlignment="1">
      <alignment horizontal="center"/>
    </xf>
    <xf numFmtId="0" fontId="11" fillId="2" borderId="5" xfId="0" applyFont="1" applyFill="1" applyBorder="1" applyAlignment="1">
      <alignment horizontal="center"/>
    </xf>
    <xf numFmtId="0" fontId="11" fillId="4" borderId="11" xfId="0" applyFont="1" applyFill="1" applyBorder="1" applyAlignment="1">
      <alignment horizontal="left"/>
    </xf>
    <xf numFmtId="0" fontId="11" fillId="4" borderId="12" xfId="0" applyFont="1" applyFill="1" applyBorder="1"/>
    <xf numFmtId="0" fontId="9" fillId="4" borderId="13" xfId="0" applyFont="1" applyFill="1" applyBorder="1"/>
    <xf numFmtId="0" fontId="11" fillId="0" borderId="0" xfId="0" applyFont="1" applyBorder="1" applyAlignment="1">
      <alignment horizontal="left"/>
    </xf>
    <xf numFmtId="4" fontId="11" fillId="0" borderId="9" xfId="0" applyNumberFormat="1" applyFont="1" applyBorder="1" applyAlignment="1">
      <alignment horizontal="right"/>
    </xf>
    <xf numFmtId="4" fontId="11" fillId="0" borderId="10" xfId="0" applyNumberFormat="1" applyFont="1" applyBorder="1" applyAlignment="1">
      <alignment horizontal="right"/>
    </xf>
    <xf numFmtId="4" fontId="11" fillId="0" borderId="0" xfId="0" applyNumberFormat="1" applyFont="1" applyBorder="1" applyAlignment="1">
      <alignment horizontal="right"/>
    </xf>
    <xf numFmtId="4" fontId="11" fillId="0" borderId="10" xfId="0" applyNumberFormat="1" applyFont="1" applyFill="1" applyBorder="1" applyAlignment="1">
      <alignment horizontal="right"/>
    </xf>
    <xf numFmtId="4" fontId="11" fillId="0" borderId="0" xfId="0" applyNumberFormat="1" applyFont="1" applyFill="1" applyBorder="1" applyAlignment="1">
      <alignment horizontal="right"/>
    </xf>
    <xf numFmtId="9" fontId="2" fillId="0" borderId="0" xfId="0" applyNumberFormat="1" applyFont="1" applyFill="1" applyBorder="1" applyAlignment="1">
      <alignment horizontal="left"/>
    </xf>
    <xf numFmtId="4" fontId="11" fillId="0" borderId="9" xfId="0" applyNumberFormat="1" applyFont="1" applyBorder="1"/>
    <xf numFmtId="3" fontId="11" fillId="0" borderId="0" xfId="0" applyNumberFormat="1" applyFont="1" applyBorder="1" applyAlignment="1">
      <alignment horizontal="right"/>
    </xf>
    <xf numFmtId="4" fontId="11" fillId="0" borderId="0" xfId="0" applyNumberFormat="1" applyFont="1" applyBorder="1" applyAlignment="1">
      <alignment horizontal="left"/>
    </xf>
    <xf numFmtId="4" fontId="11" fillId="0" borderId="14" xfId="0" applyNumberFormat="1" applyFont="1" applyBorder="1"/>
    <xf numFmtId="4" fontId="2" fillId="0" borderId="15" xfId="0" applyNumberFormat="1" applyFont="1" applyBorder="1"/>
    <xf numFmtId="3" fontId="2" fillId="0" borderId="0" xfId="0" applyNumberFormat="1" applyFont="1" applyBorder="1"/>
    <xf numFmtId="4" fontId="2" fillId="0" borderId="0" xfId="0" applyNumberFormat="1" applyFont="1" applyBorder="1"/>
    <xf numFmtId="0" fontId="9" fillId="0" borderId="16" xfId="0" applyFont="1" applyBorder="1"/>
    <xf numFmtId="0" fontId="11" fillId="2" borderId="17" xfId="0" applyFont="1" applyFill="1" applyBorder="1" applyAlignment="1">
      <alignment horizontal="center" wrapText="1"/>
    </xf>
    <xf numFmtId="4" fontId="11" fillId="2" borderId="18" xfId="0" applyNumberFormat="1" applyFont="1" applyFill="1" applyBorder="1" applyAlignment="1">
      <alignment horizontal="right"/>
    </xf>
    <xf numFmtId="4" fontId="11" fillId="4" borderId="19" xfId="0" applyNumberFormat="1" applyFont="1" applyFill="1" applyBorder="1" applyAlignment="1">
      <alignment horizontal="right"/>
    </xf>
    <xf numFmtId="0" fontId="11" fillId="2" borderId="20" xfId="0" applyFont="1" applyFill="1" applyBorder="1" applyAlignment="1">
      <alignment horizontal="center"/>
    </xf>
    <xf numFmtId="4" fontId="9" fillId="0" borderId="21" xfId="0" applyNumberFormat="1" applyFont="1" applyFill="1" applyBorder="1" applyAlignment="1">
      <alignment wrapText="1"/>
    </xf>
    <xf numFmtId="4" fontId="11" fillId="2" borderId="5" xfId="0" applyNumberFormat="1" applyFont="1" applyFill="1" applyBorder="1" applyAlignment="1">
      <alignment horizontal="right"/>
    </xf>
    <xf numFmtId="0" fontId="9" fillId="0" borderId="7" xfId="0" applyFont="1" applyBorder="1" applyAlignment="1">
      <alignment horizontal="center"/>
    </xf>
    <xf numFmtId="0" fontId="11" fillId="2" borderId="22" xfId="0" applyFont="1" applyFill="1" applyBorder="1"/>
    <xf numFmtId="0" fontId="9" fillId="0" borderId="23" xfId="0" applyFont="1" applyBorder="1"/>
    <xf numFmtId="0" fontId="9" fillId="0" borderId="24" xfId="0" applyFont="1" applyBorder="1"/>
    <xf numFmtId="0" fontId="11" fillId="2" borderId="25" xfId="0" applyFont="1" applyFill="1" applyBorder="1" applyAlignment="1">
      <alignment horizontal="center"/>
    </xf>
    <xf numFmtId="4" fontId="11" fillId="3" borderId="5" xfId="0" applyNumberFormat="1" applyFont="1" applyFill="1" applyBorder="1" applyAlignment="1">
      <alignment horizontal="right"/>
    </xf>
    <xf numFmtId="0" fontId="11" fillId="2" borderId="26" xfId="0" applyFont="1" applyFill="1" applyBorder="1" applyAlignment="1">
      <alignment horizontal="center" wrapText="1"/>
    </xf>
    <xf numFmtId="0" fontId="13" fillId="0" borderId="0" xfId="0" applyFont="1" applyFill="1" applyAlignment="1">
      <alignment horizontal="right"/>
    </xf>
    <xf numFmtId="0" fontId="14" fillId="0" borderId="0" xfId="0" applyFont="1"/>
    <xf numFmtId="4" fontId="11" fillId="3" borderId="18" xfId="0" applyNumberFormat="1" applyFont="1" applyFill="1" applyBorder="1" applyAlignment="1">
      <alignment horizontal="right"/>
    </xf>
    <xf numFmtId="0" fontId="9" fillId="0" borderId="16" xfId="0" applyFont="1" applyBorder="1" applyAlignment="1"/>
    <xf numFmtId="0" fontId="11" fillId="0" borderId="0" xfId="0" applyFont="1" applyBorder="1" applyAlignment="1">
      <alignment horizontal="left" wrapText="1"/>
    </xf>
    <xf numFmtId="0" fontId="10" fillId="0" borderId="0" xfId="0" applyFont="1" applyAlignment="1">
      <alignment horizontal="left" wrapText="1"/>
    </xf>
    <xf numFmtId="0" fontId="9" fillId="0" borderId="1" xfId="0" applyFont="1" applyBorder="1" applyAlignment="1"/>
    <xf numFmtId="9" fontId="9" fillId="0" borderId="0" xfId="2" applyFont="1"/>
    <xf numFmtId="1" fontId="9" fillId="0" borderId="0" xfId="0" applyNumberFormat="1" applyFont="1"/>
    <xf numFmtId="0" fontId="15" fillId="0" borderId="0" xfId="0" applyFont="1" applyAlignment="1">
      <alignment vertical="center"/>
    </xf>
    <xf numFmtId="0" fontId="9" fillId="0" borderId="0" xfId="0" applyFont="1" applyAlignment="1">
      <alignment horizontal="center"/>
    </xf>
    <xf numFmtId="165" fontId="9" fillId="0" borderId="0" xfId="0" applyNumberFormat="1" applyFont="1"/>
    <xf numFmtId="165" fontId="11" fillId="0" borderId="0" xfId="0" applyNumberFormat="1" applyFont="1"/>
    <xf numFmtId="0" fontId="12" fillId="0" borderId="0" xfId="0" applyFont="1" applyAlignment="1">
      <alignment horizontal="right"/>
    </xf>
    <xf numFmtId="0" fontId="12" fillId="0" borderId="0" xfId="0" applyFont="1"/>
    <xf numFmtId="0" fontId="9" fillId="3" borderId="16" xfId="0" applyFont="1" applyFill="1" applyBorder="1"/>
    <xf numFmtId="0" fontId="9" fillId="3" borderId="8" xfId="0" applyFont="1" applyFill="1" applyBorder="1"/>
    <xf numFmtId="3" fontId="9" fillId="0" borderId="0" xfId="0" applyNumberFormat="1" applyFont="1"/>
    <xf numFmtId="2" fontId="9" fillId="0" borderId="0" xfId="0" applyNumberFormat="1" applyFont="1"/>
    <xf numFmtId="4" fontId="9" fillId="0" borderId="6" xfId="0" applyNumberFormat="1" applyFont="1" applyFill="1" applyBorder="1" applyAlignment="1">
      <alignment wrapText="1"/>
    </xf>
    <xf numFmtId="0" fontId="7" fillId="3" borderId="0" xfId="1" applyFill="1"/>
    <xf numFmtId="0" fontId="16"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7" fillId="5" borderId="0" xfId="1" applyFont="1" applyFill="1"/>
    <xf numFmtId="0" fontId="18" fillId="5" borderId="0" xfId="1" applyFont="1" applyFill="1"/>
    <xf numFmtId="4" fontId="7" fillId="5" borderId="0" xfId="1" applyNumberFormat="1" applyFill="1"/>
    <xf numFmtId="0" fontId="7" fillId="6" borderId="27" xfId="1" applyFill="1" applyBorder="1"/>
    <xf numFmtId="0" fontId="7" fillId="5" borderId="28" xfId="1" applyFill="1" applyBorder="1"/>
    <xf numFmtId="0" fontId="0" fillId="3" borderId="28" xfId="0" applyFill="1" applyBorder="1"/>
    <xf numFmtId="0" fontId="7" fillId="6" borderId="29" xfId="1" applyFill="1" applyBorder="1"/>
    <xf numFmtId="0" fontId="7" fillId="6" borderId="30" xfId="1" applyFill="1" applyBorder="1"/>
    <xf numFmtId="0" fontId="7" fillId="5" borderId="0" xfId="1" applyFill="1" applyBorder="1"/>
    <xf numFmtId="0" fontId="0" fillId="3" borderId="0" xfId="0" applyFill="1" applyBorder="1"/>
    <xf numFmtId="0" fontId="7" fillId="6" borderId="0" xfId="1" applyFill="1" applyBorder="1"/>
    <xf numFmtId="0" fontId="7" fillId="6" borderId="31" xfId="1" applyFill="1" applyBorder="1"/>
    <xf numFmtId="0" fontId="7" fillId="6" borderId="26" xfId="1" applyFill="1" applyBorder="1"/>
    <xf numFmtId="0" fontId="19" fillId="3" borderId="0" xfId="1" applyFont="1" applyFill="1"/>
    <xf numFmtId="0" fontId="0" fillId="3" borderId="0" xfId="0" applyFill="1"/>
    <xf numFmtId="166" fontId="7" fillId="6" borderId="0" xfId="1" applyNumberFormat="1" applyFill="1" applyBorder="1"/>
    <xf numFmtId="0" fontId="20" fillId="5" borderId="38" xfId="1" applyFont="1" applyFill="1" applyBorder="1" applyAlignment="1">
      <alignment horizontal="right"/>
    </xf>
    <xf numFmtId="167" fontId="21" fillId="5" borderId="0" xfId="1" applyNumberFormat="1" applyFont="1" applyFill="1"/>
    <xf numFmtId="0" fontId="7" fillId="5" borderId="0" xfId="1" applyFill="1"/>
    <xf numFmtId="168" fontId="7" fillId="5" borderId="0" xfId="1" applyNumberFormat="1" applyFill="1"/>
    <xf numFmtId="0" fontId="8" fillId="3" borderId="0" xfId="0" applyFont="1" applyFill="1" applyBorder="1" applyProtection="1">
      <protection hidden="1"/>
    </xf>
    <xf numFmtId="0" fontId="0" fillId="3" borderId="0" xfId="0" applyFill="1" applyBorder="1" applyProtection="1">
      <protection locked="0" hidden="1"/>
    </xf>
    <xf numFmtId="164" fontId="0" fillId="3" borderId="0" xfId="0" applyNumberFormat="1" applyFill="1" applyBorder="1" applyProtection="1">
      <protection hidden="1"/>
    </xf>
    <xf numFmtId="164" fontId="8" fillId="3" borderId="0" xfId="0" applyNumberFormat="1" applyFont="1" applyFill="1" applyBorder="1" applyProtection="1">
      <protection hidden="1"/>
    </xf>
    <xf numFmtId="0" fontId="22" fillId="7" borderId="0" xfId="0" applyFont="1" applyFill="1" applyBorder="1" applyProtection="1">
      <protection hidden="1"/>
    </xf>
    <xf numFmtId="0" fontId="0" fillId="7" borderId="0" xfId="0" applyFill="1"/>
    <xf numFmtId="0" fontId="22" fillId="7" borderId="0" xfId="0" applyFont="1" applyFill="1" applyBorder="1" applyProtection="1">
      <protection locked="0" hidden="1"/>
    </xf>
    <xf numFmtId="164" fontId="22" fillId="7" borderId="0" xfId="0" applyNumberFormat="1" applyFont="1" applyFill="1" applyBorder="1" applyProtection="1">
      <protection hidden="1"/>
    </xf>
    <xf numFmtId="169" fontId="6" fillId="7" borderId="0" xfId="2" applyNumberFormat="1" applyFont="1" applyFill="1"/>
    <xf numFmtId="0" fontId="8" fillId="7" borderId="0" xfId="0" applyFont="1" applyFill="1" applyBorder="1" applyProtection="1">
      <protection hidden="1"/>
    </xf>
    <xf numFmtId="164" fontId="8" fillId="7" borderId="0" xfId="0" applyNumberFormat="1" applyFont="1" applyFill="1" applyBorder="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9" fillId="0" borderId="9" xfId="0" applyNumberFormat="1" applyFont="1" applyBorder="1" applyAlignment="1">
      <alignment horizontal="right"/>
    </xf>
    <xf numFmtId="4" fontId="9" fillId="0" borderId="6" xfId="0" applyNumberFormat="1" applyFont="1" applyBorder="1" applyAlignment="1">
      <alignment horizontal="right" wrapText="1"/>
    </xf>
    <xf numFmtId="0" fontId="23" fillId="0" borderId="0" xfId="0" applyFont="1"/>
    <xf numFmtId="0" fontId="18" fillId="5" borderId="32" xfId="1" applyFont="1" applyFill="1" applyBorder="1"/>
    <xf numFmtId="0" fontId="24" fillId="3" borderId="32" xfId="0" applyFont="1" applyFill="1" applyBorder="1"/>
    <xf numFmtId="166" fontId="18" fillId="6" borderId="32" xfId="1" applyNumberFormat="1" applyFont="1" applyFill="1" applyBorder="1"/>
    <xf numFmtId="0" fontId="18" fillId="6" borderId="24" xfId="1" applyFont="1" applyFill="1" applyBorder="1"/>
    <xf numFmtId="4" fontId="9" fillId="0" borderId="33" xfId="0" applyNumberFormat="1" applyFont="1" applyFill="1" applyBorder="1" applyAlignment="1">
      <alignment horizontal="center" vertical="center" wrapText="1"/>
    </xf>
    <xf numFmtId="4" fontId="9" fillId="0" borderId="6" xfId="0" applyNumberFormat="1" applyFont="1" applyFill="1" applyBorder="1" applyAlignment="1">
      <alignment vertical="center" wrapText="1"/>
    </xf>
    <xf numFmtId="4" fontId="26" fillId="4" borderId="14" xfId="0" applyNumberFormat="1" applyFont="1" applyFill="1" applyBorder="1" applyAlignment="1">
      <alignment horizontal="right"/>
    </xf>
    <xf numFmtId="4" fontId="26" fillId="4" borderId="15" xfId="0" applyNumberFormat="1" applyFont="1" applyFill="1" applyBorder="1" applyAlignment="1">
      <alignment horizontal="right"/>
    </xf>
    <xf numFmtId="3" fontId="2" fillId="0" borderId="1" xfId="0" applyNumberFormat="1" applyFont="1" applyFill="1" applyBorder="1" applyAlignment="1">
      <alignment horizontal="right"/>
    </xf>
    <xf numFmtId="0" fontId="8" fillId="3" borderId="0" xfId="0" applyFont="1" applyFill="1" applyProtection="1">
      <protection hidden="1"/>
    </xf>
    <xf numFmtId="0" fontId="7" fillId="6" borderId="0" xfId="1" applyFill="1"/>
    <xf numFmtId="164" fontId="0" fillId="3" borderId="0" xfId="0" applyNumberFormat="1" applyFill="1" applyProtection="1">
      <protection hidden="1"/>
    </xf>
    <xf numFmtId="167" fontId="0" fillId="3" borderId="0" xfId="0" applyNumberFormat="1" applyFill="1"/>
    <xf numFmtId="4" fontId="7" fillId="6" borderId="0" xfId="1" applyNumberFormat="1" applyFill="1"/>
    <xf numFmtId="170" fontId="7" fillId="3" borderId="0" xfId="1" applyNumberFormat="1" applyFill="1"/>
    <xf numFmtId="164" fontId="8" fillId="3" borderId="0" xfId="0" applyNumberFormat="1" applyFont="1" applyFill="1" applyProtection="1">
      <protection hidden="1"/>
    </xf>
    <xf numFmtId="166" fontId="7" fillId="6" borderId="0" xfId="1" applyNumberFormat="1" applyFill="1"/>
    <xf numFmtId="167" fontId="18" fillId="6" borderId="28" xfId="1" applyNumberFormat="1" applyFont="1" applyFill="1" applyBorder="1"/>
    <xf numFmtId="0" fontId="18" fillId="6" borderId="0" xfId="1" applyFont="1" applyFill="1"/>
    <xf numFmtId="10" fontId="18" fillId="6" borderId="0" xfId="2" applyNumberFormat="1" applyFont="1" applyFill="1"/>
    <xf numFmtId="0" fontId="4" fillId="6" borderId="0" xfId="1" applyFont="1" applyFill="1"/>
    <xf numFmtId="0" fontId="27" fillId="5" borderId="0" xfId="1" applyFont="1" applyFill="1"/>
    <xf numFmtId="4" fontId="28" fillId="5" borderId="0" xfId="1" applyNumberFormat="1" applyFont="1" applyFill="1"/>
    <xf numFmtId="4" fontId="9" fillId="0" borderId="33" xfId="0" applyNumberFormat="1" applyFont="1" applyFill="1" applyBorder="1" applyAlignment="1">
      <alignment horizontal="center" vertical="center" wrapText="1"/>
    </xf>
    <xf numFmtId="0" fontId="4" fillId="6" borderId="27" xfId="1" applyFont="1" applyFill="1" applyBorder="1"/>
    <xf numFmtId="0" fontId="4" fillId="5" borderId="28" xfId="1" applyFont="1" applyFill="1" applyBorder="1"/>
    <xf numFmtId="0" fontId="31"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4" fillId="5" borderId="0" xfId="1" applyFont="1" applyFill="1" applyBorder="1"/>
    <xf numFmtId="0" fontId="31" fillId="3" borderId="0" xfId="0" applyFont="1" applyFill="1" applyBorder="1"/>
    <xf numFmtId="0" fontId="4" fillId="6" borderId="0" xfId="1" applyFont="1" applyFill="1" applyBorder="1"/>
    <xf numFmtId="0" fontId="4" fillId="6" borderId="31" xfId="1" applyFont="1" applyFill="1" applyBorder="1"/>
    <xf numFmtId="167" fontId="31" fillId="3" borderId="0" xfId="0" applyNumberFormat="1" applyFont="1" applyFill="1" applyBorder="1"/>
    <xf numFmtId="3" fontId="4" fillId="6" borderId="0" xfId="1" applyNumberFormat="1" applyFont="1" applyFill="1" applyBorder="1"/>
    <xf numFmtId="10" fontId="4" fillId="6" borderId="0" xfId="2" applyNumberFormat="1" applyFont="1" applyFill="1" applyBorder="1"/>
    <xf numFmtId="4" fontId="4" fillId="6" borderId="0" xfId="1" applyNumberFormat="1" applyFont="1" applyFill="1" applyBorder="1"/>
    <xf numFmtId="0" fontId="4" fillId="6" borderId="24" xfId="1" applyFont="1" applyFill="1" applyBorder="1"/>
    <xf numFmtId="0" fontId="4" fillId="5" borderId="32" xfId="1" applyFont="1" applyFill="1" applyBorder="1"/>
    <xf numFmtId="0" fontId="31" fillId="3" borderId="32" xfId="0" applyFont="1" applyFill="1" applyBorder="1"/>
    <xf numFmtId="166" fontId="4" fillId="6" borderId="32" xfId="1" applyNumberFormat="1" applyFont="1" applyFill="1" applyBorder="1"/>
    <xf numFmtId="0" fontId="4" fillId="6" borderId="26" xfId="1" applyFont="1" applyFill="1" applyBorder="1"/>
    <xf numFmtId="3" fontId="9" fillId="0" borderId="0" xfId="0" applyNumberFormat="1" applyFont="1" applyFill="1"/>
    <xf numFmtId="4" fontId="25" fillId="0" borderId="6" xfId="0" applyNumberFormat="1" applyFont="1" applyFill="1" applyBorder="1" applyAlignment="1">
      <alignment vertical="center" wrapText="1"/>
    </xf>
    <xf numFmtId="4" fontId="25" fillId="0" borderId="21" xfId="0" applyNumberFormat="1" applyFont="1" applyFill="1" applyBorder="1" applyAlignment="1">
      <alignment vertical="center" wrapText="1"/>
    </xf>
    <xf numFmtId="4" fontId="9" fillId="0" borderId="6" xfId="0" applyNumberFormat="1" applyFont="1" applyFill="1" applyBorder="1" applyAlignment="1">
      <alignment horizontal="right" wrapText="1"/>
    </xf>
    <xf numFmtId="0" fontId="29" fillId="0" borderId="0" xfId="0" applyFont="1" applyAlignment="1">
      <alignment horizontal="center" wrapText="1"/>
    </xf>
    <xf numFmtId="0" fontId="9" fillId="0" borderId="1" xfId="0" applyFont="1" applyBorder="1" applyAlignment="1"/>
    <xf numFmtId="0" fontId="9" fillId="0" borderId="16" xfId="0" applyFont="1" applyBorder="1" applyAlignment="1"/>
    <xf numFmtId="4" fontId="32" fillId="0" borderId="33" xfId="0" applyNumberFormat="1" applyFont="1" applyFill="1" applyBorder="1" applyAlignment="1">
      <alignment horizontal="center" vertical="center" wrapText="1"/>
    </xf>
    <xf numFmtId="4" fontId="32" fillId="0" borderId="35" xfId="0" applyNumberFormat="1" applyFont="1" applyFill="1" applyBorder="1" applyAlignment="1">
      <alignment horizontal="center" vertical="center" wrapText="1"/>
    </xf>
    <xf numFmtId="4" fontId="32" fillId="0" borderId="34" xfId="0" applyNumberFormat="1" applyFont="1" applyFill="1" applyBorder="1" applyAlignment="1">
      <alignment horizontal="center" vertical="center" wrapText="1"/>
    </xf>
    <xf numFmtId="0" fontId="9" fillId="0" borderId="8" xfId="0" applyFont="1" applyBorder="1" applyAlignment="1"/>
    <xf numFmtId="0" fontId="1"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5" xfId="0" applyFont="1" applyBorder="1" applyAlignment="1">
      <alignment horizontal="center" vertical="center" wrapText="1"/>
    </xf>
    <xf numFmtId="4" fontId="9" fillId="0" borderId="33" xfId="0" applyNumberFormat="1" applyFont="1" applyFill="1" applyBorder="1" applyAlignment="1">
      <alignment horizontal="center" vertical="center" wrapText="1"/>
    </xf>
    <xf numFmtId="4" fontId="9" fillId="0" borderId="35" xfId="0" applyNumberFormat="1" applyFont="1" applyFill="1" applyBorder="1" applyAlignment="1">
      <alignment horizontal="center" vertical="center" wrapText="1"/>
    </xf>
    <xf numFmtId="0" fontId="30" fillId="0" borderId="0" xfId="0" applyFont="1" applyAlignment="1">
      <alignment vertical="top" wrapText="1"/>
    </xf>
    <xf numFmtId="0" fontId="1"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1" fillId="0" borderId="0" xfId="0" applyFont="1" applyBorder="1" applyAlignment="1">
      <alignment horizontal="left" wrapText="1"/>
    </xf>
    <xf numFmtId="0" fontId="10" fillId="0" borderId="0" xfId="0" applyFont="1" applyAlignment="1">
      <alignment horizontal="left" wrapText="1"/>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cellXfs>
  <cellStyles count="3">
    <cellStyle name="Normaallaad 4" xfId="1"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abSelected="1" zoomScale="90" zoomScaleNormal="90" workbookViewId="0">
      <selection activeCell="J32" sqref="J32"/>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6" width="16.7109375" style="1" customWidth="1"/>
    <col min="7" max="7" width="25.85546875" style="1" customWidth="1"/>
    <col min="8" max="8" width="35" style="1" customWidth="1"/>
    <col min="9" max="9" width="16.28515625" style="1" customWidth="1"/>
    <col min="10" max="10" width="9.140625" style="1"/>
    <col min="11" max="11" width="9.140625" style="1" customWidth="1"/>
    <col min="12" max="12" width="8.5703125" style="1" customWidth="1"/>
    <col min="13" max="13" width="9.140625" style="1"/>
    <col min="14" max="14" width="11.28515625" style="1" bestFit="1" customWidth="1"/>
    <col min="15" max="15" width="10.140625" style="1" bestFit="1" customWidth="1"/>
    <col min="16" max="16384" width="9.140625" style="1"/>
  </cols>
  <sheetData>
    <row r="1" spans="1:15" x14ac:dyDescent="0.25">
      <c r="H1" s="58" t="s">
        <v>71</v>
      </c>
    </row>
    <row r="2" spans="1:15" ht="15" customHeight="1" x14ac:dyDescent="0.25"/>
    <row r="3" spans="1:15" ht="18.75" x14ac:dyDescent="0.3">
      <c r="A3" s="166" t="s">
        <v>72</v>
      </c>
      <c r="B3" s="166"/>
      <c r="C3" s="166"/>
      <c r="D3" s="166"/>
      <c r="E3" s="166"/>
      <c r="F3" s="166"/>
      <c r="G3" s="166"/>
      <c r="H3" s="166"/>
    </row>
    <row r="4" spans="1:15" ht="16.5" customHeight="1" x14ac:dyDescent="0.25">
      <c r="F4" s="3"/>
      <c r="G4" s="3"/>
    </row>
    <row r="5" spans="1:15" x14ac:dyDescent="0.25">
      <c r="C5" s="4" t="s">
        <v>10</v>
      </c>
      <c r="D5" s="8" t="s">
        <v>67</v>
      </c>
      <c r="F5" s="3"/>
      <c r="G5" s="3"/>
      <c r="K5" s="65"/>
      <c r="L5" s="66"/>
    </row>
    <row r="6" spans="1:15" x14ac:dyDescent="0.25">
      <c r="C6" s="4" t="s">
        <v>11</v>
      </c>
      <c r="D6" s="5" t="s">
        <v>68</v>
      </c>
      <c r="F6" s="3"/>
      <c r="G6" s="3"/>
      <c r="H6" s="67"/>
      <c r="K6" s="65"/>
      <c r="L6" s="66"/>
      <c r="N6" s="68"/>
    </row>
    <row r="7" spans="1:15" ht="15.75" x14ac:dyDescent="0.25">
      <c r="F7" s="3"/>
      <c r="G7" s="3"/>
      <c r="H7" s="2"/>
      <c r="I7" s="10"/>
      <c r="J7" s="10"/>
      <c r="K7" s="65"/>
      <c r="L7" s="66"/>
      <c r="M7" s="4"/>
      <c r="N7" s="68"/>
    </row>
    <row r="8" spans="1:15" ht="17.25" x14ac:dyDescent="0.25">
      <c r="D8" s="6" t="s">
        <v>22</v>
      </c>
      <c r="E8" s="7">
        <v>11.5</v>
      </c>
      <c r="F8" s="8" t="s">
        <v>27</v>
      </c>
      <c r="G8" s="9"/>
      <c r="J8" s="69"/>
    </row>
    <row r="9" spans="1:15" ht="17.25" x14ac:dyDescent="0.25">
      <c r="D9" s="6" t="s">
        <v>15</v>
      </c>
      <c r="E9" s="127">
        <v>2942</v>
      </c>
      <c r="F9" s="8" t="s">
        <v>27</v>
      </c>
      <c r="G9" s="9"/>
      <c r="I9" s="10"/>
      <c r="J9" s="70"/>
      <c r="M9" s="10"/>
    </row>
    <row r="10" spans="1:15" ht="15.75" thickBot="1" x14ac:dyDescent="0.3">
      <c r="D10" s="10"/>
      <c r="M10" s="71"/>
      <c r="N10" s="72"/>
    </row>
    <row r="11" spans="1:15" ht="17.25" x14ac:dyDescent="0.25">
      <c r="B11" s="11" t="s">
        <v>18</v>
      </c>
      <c r="C11" s="52"/>
      <c r="D11" s="52"/>
      <c r="E11" s="12" t="s">
        <v>28</v>
      </c>
      <c r="F11" s="48" t="s">
        <v>8</v>
      </c>
      <c r="G11" s="45" t="s">
        <v>23</v>
      </c>
      <c r="H11" s="13" t="s">
        <v>12</v>
      </c>
    </row>
    <row r="12" spans="1:15" ht="15" customHeight="1" x14ac:dyDescent="0.25">
      <c r="B12" s="51"/>
      <c r="C12" s="73" t="s">
        <v>53</v>
      </c>
      <c r="D12" s="74"/>
      <c r="E12" s="165">
        <f>F12/E8</f>
        <v>2.0243478260869567</v>
      </c>
      <c r="F12" s="49">
        <f>'Annuiteetgraafik BIL'!F17</f>
        <v>23.28</v>
      </c>
      <c r="G12" s="183" t="s">
        <v>29</v>
      </c>
      <c r="H12" s="173"/>
      <c r="I12" s="162"/>
      <c r="J12" s="3"/>
      <c r="M12" s="4"/>
      <c r="N12" s="75"/>
      <c r="O12" s="76"/>
    </row>
    <row r="13" spans="1:15" ht="15" hidden="1" customHeight="1" x14ac:dyDescent="0.25">
      <c r="B13" s="51"/>
      <c r="C13" s="73" t="s">
        <v>57</v>
      </c>
      <c r="D13" s="74"/>
      <c r="E13" s="165">
        <f>F13/E8</f>
        <v>0</v>
      </c>
      <c r="F13" s="49">
        <f>'kulupõhine annuiteetgraafik INV'!F15</f>
        <v>0</v>
      </c>
      <c r="G13" s="184"/>
      <c r="H13" s="174"/>
      <c r="I13" s="162"/>
      <c r="J13" s="3"/>
      <c r="M13" s="4"/>
      <c r="N13" s="75"/>
      <c r="O13" s="76"/>
    </row>
    <row r="14" spans="1:15" ht="15" hidden="1" customHeight="1" x14ac:dyDescent="0.25">
      <c r="B14" s="51"/>
      <c r="C14" s="73" t="s">
        <v>59</v>
      </c>
      <c r="D14" s="74"/>
      <c r="E14" s="117">
        <f>F14/E8</f>
        <v>0</v>
      </c>
      <c r="F14" s="49">
        <f>'kulupõhine annuiteetgraafik TS'!F15</f>
        <v>0</v>
      </c>
      <c r="G14" s="184"/>
      <c r="H14" s="174"/>
      <c r="I14" s="162"/>
      <c r="J14" s="3"/>
      <c r="M14" s="4"/>
      <c r="N14" s="75"/>
      <c r="O14" s="76"/>
    </row>
    <row r="15" spans="1:15" ht="15" hidden="1" customHeight="1" x14ac:dyDescent="0.25">
      <c r="B15" s="51"/>
      <c r="C15" s="73" t="s">
        <v>58</v>
      </c>
      <c r="D15" s="74"/>
      <c r="E15" s="117">
        <f>F15/E8</f>
        <v>0</v>
      </c>
      <c r="F15" s="49">
        <f>'kulupõhine annuiteetgraafik ES'!F15</f>
        <v>0</v>
      </c>
      <c r="G15" s="184"/>
      <c r="H15" s="174"/>
      <c r="I15" s="162"/>
      <c r="J15" s="3"/>
      <c r="M15" s="4"/>
      <c r="N15" s="75"/>
      <c r="O15" s="76"/>
    </row>
    <row r="16" spans="1:15" ht="15" customHeight="1" x14ac:dyDescent="0.25">
      <c r="B16" s="15">
        <v>400</v>
      </c>
      <c r="C16" s="167" t="s">
        <v>52</v>
      </c>
      <c r="D16" s="168"/>
      <c r="E16" s="77">
        <v>1.67</v>
      </c>
      <c r="F16" s="49">
        <f>E16*E8</f>
        <v>19.204999999999998</v>
      </c>
      <c r="G16" s="184"/>
      <c r="H16" s="174"/>
      <c r="I16" s="3"/>
      <c r="J16" s="3"/>
      <c r="M16" s="4"/>
      <c r="N16" s="75"/>
      <c r="O16" s="76"/>
    </row>
    <row r="17" spans="2:15" ht="15" hidden="1" customHeight="1" x14ac:dyDescent="0.25">
      <c r="B17" s="15">
        <v>400</v>
      </c>
      <c r="C17" s="167" t="s">
        <v>60</v>
      </c>
      <c r="D17" s="168"/>
      <c r="E17" s="77">
        <f>F17/E8</f>
        <v>0</v>
      </c>
      <c r="F17" s="49">
        <v>0</v>
      </c>
      <c r="G17" s="184"/>
      <c r="H17" s="174"/>
      <c r="I17" s="3"/>
      <c r="J17" s="3"/>
      <c r="M17" s="4"/>
      <c r="N17" s="75"/>
      <c r="O17" s="76"/>
    </row>
    <row r="18" spans="2:15" ht="15" hidden="1" customHeight="1" x14ac:dyDescent="0.25">
      <c r="B18" s="15">
        <v>400</v>
      </c>
      <c r="C18" s="167" t="s">
        <v>61</v>
      </c>
      <c r="D18" s="168"/>
      <c r="E18" s="77">
        <f>F18/E8</f>
        <v>0</v>
      </c>
      <c r="F18" s="49">
        <v>0</v>
      </c>
      <c r="G18" s="185"/>
      <c r="H18" s="174"/>
      <c r="I18" s="3"/>
      <c r="J18" s="3"/>
      <c r="M18" s="4"/>
      <c r="N18" s="75"/>
      <c r="O18" s="76"/>
    </row>
    <row r="19" spans="2:15" ht="15" customHeight="1" x14ac:dyDescent="0.25">
      <c r="B19" s="15">
        <v>100</v>
      </c>
      <c r="C19" s="53" t="s">
        <v>14</v>
      </c>
      <c r="D19" s="54"/>
      <c r="E19" s="77">
        <v>0.33</v>
      </c>
      <c r="F19" s="49">
        <f>E19*$E$8</f>
        <v>3.7950000000000004</v>
      </c>
      <c r="G19" s="169" t="s">
        <v>69</v>
      </c>
      <c r="H19" s="174"/>
      <c r="I19" s="162"/>
      <c r="J19" s="3"/>
      <c r="M19" s="4"/>
      <c r="N19" s="75"/>
      <c r="O19" s="76"/>
    </row>
    <row r="20" spans="2:15" ht="15" customHeight="1" x14ac:dyDescent="0.25">
      <c r="B20" s="15">
        <v>200</v>
      </c>
      <c r="C20" s="14" t="s">
        <v>0</v>
      </c>
      <c r="D20" s="44"/>
      <c r="E20" s="77">
        <v>0.5</v>
      </c>
      <c r="F20" s="49">
        <f>E20*$E$8</f>
        <v>5.75</v>
      </c>
      <c r="G20" s="170"/>
      <c r="H20" s="174"/>
      <c r="I20" s="162"/>
      <c r="J20" s="3"/>
      <c r="M20" s="4"/>
      <c r="N20" s="75"/>
      <c r="O20" s="76"/>
    </row>
    <row r="21" spans="2:15" ht="15" customHeight="1" x14ac:dyDescent="0.25">
      <c r="B21" s="15">
        <v>500</v>
      </c>
      <c r="C21" s="64" t="s">
        <v>1</v>
      </c>
      <c r="D21" s="61"/>
      <c r="E21" s="77">
        <v>0.01</v>
      </c>
      <c r="F21" s="49">
        <f>E21*$E$8</f>
        <v>0.115</v>
      </c>
      <c r="G21" s="171"/>
      <c r="H21" s="175"/>
      <c r="I21" s="162"/>
      <c r="J21" s="3"/>
      <c r="M21" s="4"/>
      <c r="N21" s="75"/>
      <c r="O21" s="76"/>
    </row>
    <row r="22" spans="2:15" x14ac:dyDescent="0.25">
      <c r="B22" s="16"/>
      <c r="C22" s="17" t="s">
        <v>13</v>
      </c>
      <c r="D22" s="17"/>
      <c r="E22" s="18">
        <f>SUM(E12:E21)</f>
        <v>4.5343478260869565</v>
      </c>
      <c r="F22" s="50">
        <f>SUM(F12:F21)</f>
        <v>52.145000000000003</v>
      </c>
      <c r="G22" s="46"/>
      <c r="H22" s="19"/>
      <c r="I22" s="162"/>
      <c r="J22" s="3"/>
      <c r="N22" s="75"/>
      <c r="O22" s="76"/>
    </row>
    <row r="23" spans="2:15" x14ac:dyDescent="0.25">
      <c r="B23" s="20"/>
      <c r="C23" s="21"/>
      <c r="D23" s="21"/>
      <c r="E23" s="22"/>
      <c r="F23" s="56"/>
      <c r="G23" s="60"/>
      <c r="H23" s="23"/>
      <c r="I23" s="162"/>
      <c r="J23" s="3"/>
      <c r="N23" s="75"/>
      <c r="O23" s="76"/>
    </row>
    <row r="24" spans="2:15" ht="17.25" x14ac:dyDescent="0.25">
      <c r="B24" s="24" t="s">
        <v>19</v>
      </c>
      <c r="C24" s="17"/>
      <c r="D24" s="17"/>
      <c r="E24" s="25" t="s">
        <v>28</v>
      </c>
      <c r="F24" s="55" t="s">
        <v>8</v>
      </c>
      <c r="G24" s="57" t="s">
        <v>23</v>
      </c>
      <c r="H24" s="26" t="s">
        <v>12</v>
      </c>
      <c r="I24" s="162"/>
      <c r="J24" s="3"/>
      <c r="N24" s="75"/>
      <c r="O24" s="76"/>
    </row>
    <row r="25" spans="2:15" ht="15.75" customHeight="1" x14ac:dyDescent="0.25">
      <c r="B25" s="15">
        <v>300</v>
      </c>
      <c r="C25" s="168" t="s">
        <v>63</v>
      </c>
      <c r="D25" s="172"/>
      <c r="E25" s="163">
        <v>2.2000000000000002</v>
      </c>
      <c r="F25" s="164">
        <f>E25*$E$8</f>
        <v>25.3</v>
      </c>
      <c r="G25" s="123" t="s">
        <v>55</v>
      </c>
      <c r="H25" s="179" t="s">
        <v>70</v>
      </c>
      <c r="I25" s="162"/>
      <c r="J25" s="3"/>
      <c r="M25" s="4"/>
      <c r="N25" s="75"/>
      <c r="O25" s="76"/>
    </row>
    <row r="26" spans="2:15" ht="15" customHeight="1" x14ac:dyDescent="0.25">
      <c r="B26" s="15">
        <v>600</v>
      </c>
      <c r="C26" s="14" t="s">
        <v>24</v>
      </c>
      <c r="D26" s="44"/>
      <c r="E26" s="163"/>
      <c r="F26" s="164"/>
      <c r="G26" s="124"/>
      <c r="H26" s="180"/>
      <c r="I26" s="162"/>
      <c r="J26" s="3"/>
      <c r="M26" s="4"/>
      <c r="N26" s="75"/>
      <c r="O26" s="76"/>
    </row>
    <row r="27" spans="2:15" ht="15" customHeight="1" x14ac:dyDescent="0.25">
      <c r="B27" s="15"/>
      <c r="C27" s="14">
        <v>610</v>
      </c>
      <c r="D27" s="44" t="s">
        <v>2</v>
      </c>
      <c r="E27" s="163">
        <v>0.86</v>
      </c>
      <c r="F27" s="164">
        <f>E27*$E$8</f>
        <v>9.89</v>
      </c>
      <c r="G27" s="176" t="s">
        <v>56</v>
      </c>
      <c r="H27" s="180"/>
      <c r="I27" s="162"/>
      <c r="J27" s="3"/>
      <c r="M27" s="4"/>
      <c r="N27" s="75"/>
      <c r="O27" s="76"/>
    </row>
    <row r="28" spans="2:15" x14ac:dyDescent="0.25">
      <c r="B28" s="15"/>
      <c r="C28" s="14">
        <v>620</v>
      </c>
      <c r="D28" s="44" t="s">
        <v>3</v>
      </c>
      <c r="E28" s="163">
        <v>0.55000000000000004</v>
      </c>
      <c r="F28" s="164">
        <f>E28*$E$8</f>
        <v>6.3250000000000002</v>
      </c>
      <c r="G28" s="177"/>
      <c r="H28" s="180"/>
      <c r="I28" s="162"/>
      <c r="J28" s="3"/>
      <c r="M28" s="4"/>
      <c r="N28" s="75"/>
      <c r="O28" s="76"/>
    </row>
    <row r="29" spans="2:15" x14ac:dyDescent="0.25">
      <c r="B29" s="15"/>
      <c r="C29" s="14">
        <v>630</v>
      </c>
      <c r="D29" s="44" t="s">
        <v>4</v>
      </c>
      <c r="E29" s="163">
        <v>0.17</v>
      </c>
      <c r="F29" s="164">
        <f>E29*$E$8</f>
        <v>1.9550000000000001</v>
      </c>
      <c r="G29" s="177"/>
      <c r="H29" s="180"/>
      <c r="I29" s="162"/>
      <c r="J29" s="3"/>
      <c r="M29" s="4"/>
      <c r="N29" s="75"/>
      <c r="O29" s="76"/>
    </row>
    <row r="30" spans="2:15" x14ac:dyDescent="0.25">
      <c r="B30" s="15">
        <v>700</v>
      </c>
      <c r="C30" s="168" t="s">
        <v>30</v>
      </c>
      <c r="D30" s="172"/>
      <c r="E30" s="163"/>
      <c r="F30" s="164">
        <f>E30*$E$8</f>
        <v>0</v>
      </c>
      <c r="G30" s="142" t="s">
        <v>55</v>
      </c>
      <c r="H30" s="180"/>
      <c r="I30" s="162"/>
      <c r="J30" s="3"/>
      <c r="M30" s="4"/>
      <c r="N30" s="75"/>
      <c r="O30" s="76"/>
    </row>
    <row r="31" spans="2:15" ht="15.75" thickBot="1" x14ac:dyDescent="0.3">
      <c r="B31" s="27"/>
      <c r="C31" s="28" t="s">
        <v>16</v>
      </c>
      <c r="D31" s="28"/>
      <c r="E31" s="125">
        <f>SUM(E25:E30)</f>
        <v>3.7800000000000002</v>
      </c>
      <c r="F31" s="126">
        <f>SUM(F25:F30)</f>
        <v>43.47</v>
      </c>
      <c r="G31" s="47"/>
      <c r="H31" s="29"/>
      <c r="I31" s="75"/>
      <c r="N31" s="75"/>
      <c r="O31" s="76"/>
    </row>
    <row r="32" spans="2:15" ht="17.25" customHeight="1" x14ac:dyDescent="0.25">
      <c r="B32" s="30"/>
      <c r="C32" s="9"/>
      <c r="D32" s="9"/>
      <c r="E32" s="31"/>
      <c r="F32" s="32"/>
      <c r="G32" s="33"/>
      <c r="I32" s="75"/>
    </row>
    <row r="33" spans="2:8" x14ac:dyDescent="0.25">
      <c r="B33" s="181" t="s">
        <v>20</v>
      </c>
      <c r="C33" s="181"/>
      <c r="D33" s="181"/>
      <c r="E33" s="31">
        <f>E31+E22</f>
        <v>8.3143478260869568</v>
      </c>
      <c r="F33" s="34">
        <f>ROUND(F31+F22,2)</f>
        <v>95.62</v>
      </c>
      <c r="G33" s="35"/>
    </row>
    <row r="34" spans="2:8" x14ac:dyDescent="0.25">
      <c r="B34" s="30" t="s">
        <v>9</v>
      </c>
      <c r="C34" s="62"/>
      <c r="D34" s="36">
        <v>0.2</v>
      </c>
      <c r="E34" s="116">
        <f>E33*D34</f>
        <v>1.6628695652173915</v>
      </c>
      <c r="F34" s="32">
        <f>ROUND(F33*D34,2)</f>
        <v>19.12</v>
      </c>
    </row>
    <row r="35" spans="2:8" x14ac:dyDescent="0.25">
      <c r="B35" s="9" t="s">
        <v>17</v>
      </c>
      <c r="C35" s="9"/>
      <c r="D35" s="9"/>
      <c r="E35" s="31">
        <f>E34+E33</f>
        <v>9.9772173913043485</v>
      </c>
      <c r="F35" s="32">
        <f>F34+F33</f>
        <v>114.74000000000001</v>
      </c>
      <c r="G35" s="33"/>
    </row>
    <row r="36" spans="2:8" x14ac:dyDescent="0.25">
      <c r="B36" s="9" t="s">
        <v>25</v>
      </c>
      <c r="C36" s="9"/>
      <c r="D36" s="9"/>
      <c r="E36" s="37"/>
      <c r="F36" s="32">
        <f>F33*G36</f>
        <v>1147.44</v>
      </c>
      <c r="G36" s="38">
        <v>12</v>
      </c>
      <c r="H36" s="39" t="s">
        <v>21</v>
      </c>
    </row>
    <row r="37" spans="2:8" ht="15.75" thickBot="1" x14ac:dyDescent="0.3">
      <c r="B37" s="9" t="s">
        <v>26</v>
      </c>
      <c r="C37" s="9"/>
      <c r="D37" s="9"/>
      <c r="E37" s="40"/>
      <c r="F37" s="41">
        <f>F35*G37</f>
        <v>1376.88</v>
      </c>
      <c r="G37" s="42">
        <v>12</v>
      </c>
      <c r="H37" s="43" t="s">
        <v>21</v>
      </c>
    </row>
    <row r="38" spans="2:8" ht="15.75" x14ac:dyDescent="0.25">
      <c r="B38" s="182"/>
      <c r="C38" s="182"/>
      <c r="D38" s="182"/>
      <c r="E38" s="182"/>
      <c r="F38" s="182"/>
      <c r="G38" s="63"/>
      <c r="H38" s="2"/>
    </row>
    <row r="39" spans="2:8" ht="54" customHeight="1" x14ac:dyDescent="0.25">
      <c r="B39" s="178" t="s">
        <v>54</v>
      </c>
      <c r="C39" s="178"/>
      <c r="D39" s="178"/>
      <c r="E39" s="178"/>
      <c r="F39" s="178"/>
      <c r="G39" s="178"/>
      <c r="H39" s="178"/>
    </row>
    <row r="40" spans="2:8" ht="15.75" x14ac:dyDescent="0.25">
      <c r="B40" s="118"/>
      <c r="C40" s="2"/>
      <c r="D40" s="2"/>
      <c r="E40" s="2"/>
      <c r="F40" s="2"/>
      <c r="G40" s="2"/>
      <c r="H40" s="2"/>
    </row>
    <row r="41" spans="2:8" ht="15.75" x14ac:dyDescent="0.25">
      <c r="B41" s="2"/>
      <c r="C41" s="2"/>
      <c r="D41" s="2"/>
      <c r="E41" s="2"/>
      <c r="F41" s="2"/>
      <c r="G41" s="2"/>
      <c r="H41" s="2"/>
    </row>
    <row r="42" spans="2:8" x14ac:dyDescent="0.25">
      <c r="B42" s="10" t="s">
        <v>5</v>
      </c>
      <c r="C42" s="10"/>
      <c r="D42" s="10"/>
      <c r="E42" s="10" t="s">
        <v>7</v>
      </c>
    </row>
    <row r="44" spans="2:8" x14ac:dyDescent="0.25">
      <c r="B44" s="59" t="s">
        <v>6</v>
      </c>
      <c r="C44" s="59"/>
      <c r="D44" s="59"/>
      <c r="E44" s="59" t="s">
        <v>6</v>
      </c>
      <c r="F44" s="59"/>
      <c r="G44" s="59"/>
    </row>
    <row r="45" spans="2:8" ht="15.75" x14ac:dyDescent="0.25">
      <c r="B45" s="2"/>
      <c r="C45" s="2"/>
      <c r="D45" s="2"/>
      <c r="E45" s="2"/>
      <c r="F45" s="2"/>
      <c r="G45" s="2"/>
      <c r="H45" s="2"/>
    </row>
  </sheetData>
  <mergeCells count="14">
    <mergeCell ref="C30:D30"/>
    <mergeCell ref="H12:H21"/>
    <mergeCell ref="G27:G29"/>
    <mergeCell ref="B39:H39"/>
    <mergeCell ref="H25:H30"/>
    <mergeCell ref="B33:D33"/>
    <mergeCell ref="B38:F38"/>
    <mergeCell ref="G12:G18"/>
    <mergeCell ref="A3:H3"/>
    <mergeCell ref="C16:D16"/>
    <mergeCell ref="G19:G21"/>
    <mergeCell ref="C25:D25"/>
    <mergeCell ref="C18:D18"/>
    <mergeCell ref="C17: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6"/>
  <sheetViews>
    <sheetView zoomScaleNormal="100" workbookViewId="0">
      <selection activeCell="E14" sqref="E14"/>
    </sheetView>
  </sheetViews>
  <sheetFormatPr defaultColWidth="9.140625" defaultRowHeight="15" x14ac:dyDescent="0.25"/>
  <cols>
    <col min="1" max="1" width="9.140625" style="96" customWidth="1"/>
    <col min="2" max="2" width="7.85546875" style="96" customWidth="1"/>
    <col min="3" max="3" width="14.7109375" style="96" customWidth="1"/>
    <col min="4" max="4" width="14.28515625" style="96" customWidth="1"/>
    <col min="5" max="7" width="14.7109375" style="96" customWidth="1"/>
    <col min="8" max="10" width="9.140625" style="96"/>
    <col min="11" max="11" width="11" style="96" customWidth="1"/>
    <col min="12" max="16384" width="9.140625" style="96"/>
  </cols>
  <sheetData>
    <row r="1" spans="1:16" x14ac:dyDescent="0.25">
      <c r="A1" s="78"/>
      <c r="B1" s="78"/>
      <c r="C1" s="78"/>
      <c r="D1" s="78"/>
      <c r="E1" s="78"/>
      <c r="F1" s="78"/>
      <c r="G1" s="79"/>
    </row>
    <row r="2" spans="1:16" x14ac:dyDescent="0.25">
      <c r="A2" s="78"/>
      <c r="B2" s="78"/>
      <c r="C2" s="78"/>
      <c r="D2" s="78"/>
      <c r="E2" s="78"/>
      <c r="F2" s="80"/>
      <c r="G2" s="81"/>
    </row>
    <row r="3" spans="1:16" x14ac:dyDescent="0.25">
      <c r="A3" s="78"/>
      <c r="B3" s="78"/>
      <c r="C3" s="78"/>
      <c r="D3" s="78"/>
      <c r="E3" s="78"/>
      <c r="F3" s="80"/>
      <c r="G3" s="81"/>
      <c r="K3" s="106" t="s">
        <v>10</v>
      </c>
      <c r="L3" s="106" t="s">
        <v>45</v>
      </c>
      <c r="M3" s="107"/>
    </row>
    <row r="4" spans="1:16" ht="18.75" x14ac:dyDescent="0.3">
      <c r="A4" s="78"/>
      <c r="B4" s="140" t="s">
        <v>66</v>
      </c>
      <c r="C4" s="78"/>
      <c r="D4" s="78"/>
      <c r="E4" s="83"/>
      <c r="F4" s="141" t="str">
        <f>'Lisa 3'!D6</f>
        <v>Paide, Tallinna mnt 12</v>
      </c>
      <c r="G4" s="78"/>
      <c r="K4" s="108" t="s">
        <v>47</v>
      </c>
      <c r="L4" s="109">
        <v>11.5</v>
      </c>
      <c r="M4" s="110">
        <f>L4/$L$9</f>
        <v>6.5940366972477068E-3</v>
      </c>
      <c r="N4" s="115"/>
      <c r="O4" s="114"/>
    </row>
    <row r="5" spans="1:16" x14ac:dyDescent="0.25">
      <c r="A5" s="78"/>
      <c r="B5" s="78"/>
      <c r="C5" s="78"/>
      <c r="D5" s="78"/>
      <c r="E5" s="78"/>
      <c r="F5" s="84"/>
      <c r="G5" s="78"/>
      <c r="K5" s="108" t="s">
        <v>48</v>
      </c>
      <c r="L5" s="109"/>
      <c r="M5" s="110">
        <f>L5/$L$9</f>
        <v>0</v>
      </c>
      <c r="N5" s="113"/>
      <c r="O5" s="114"/>
    </row>
    <row r="6" spans="1:16" x14ac:dyDescent="0.25">
      <c r="A6" s="78"/>
      <c r="B6" s="143" t="s">
        <v>31</v>
      </c>
      <c r="C6" s="144"/>
      <c r="D6" s="145"/>
      <c r="E6" s="146">
        <v>44197</v>
      </c>
      <c r="F6" s="147"/>
      <c r="G6" s="78"/>
      <c r="K6" s="108" t="s">
        <v>49</v>
      </c>
      <c r="L6" s="109"/>
      <c r="M6" s="110">
        <f>L6/$L$9</f>
        <v>0</v>
      </c>
      <c r="N6" s="102"/>
      <c r="O6" s="102"/>
    </row>
    <row r="7" spans="1:16" x14ac:dyDescent="0.25">
      <c r="A7" s="78"/>
      <c r="B7" s="148" t="s">
        <v>32</v>
      </c>
      <c r="C7" s="149"/>
      <c r="D7" s="150"/>
      <c r="E7" s="151">
        <v>60</v>
      </c>
      <c r="F7" s="152" t="s">
        <v>21</v>
      </c>
      <c r="G7" s="78"/>
      <c r="K7" s="108" t="s">
        <v>50</v>
      </c>
      <c r="L7" s="109"/>
      <c r="M7" s="110">
        <f>L7/$L$9</f>
        <v>0</v>
      </c>
      <c r="N7" s="104"/>
      <c r="O7" s="104"/>
    </row>
    <row r="8" spans="1:16" x14ac:dyDescent="0.25">
      <c r="A8" s="78"/>
      <c r="B8" s="148" t="s">
        <v>33</v>
      </c>
      <c r="C8" s="149"/>
      <c r="D8" s="153">
        <f>E6-1</f>
        <v>44196</v>
      </c>
      <c r="E8" s="154">
        <v>551319.73</v>
      </c>
      <c r="F8" s="152" t="s">
        <v>34</v>
      </c>
      <c r="G8" s="78"/>
      <c r="K8" s="108" t="s">
        <v>51</v>
      </c>
      <c r="L8" s="109"/>
      <c r="M8" s="110">
        <f>L8/$L$9</f>
        <v>0</v>
      </c>
      <c r="N8" s="104"/>
      <c r="O8" s="104"/>
    </row>
    <row r="9" spans="1:16" x14ac:dyDescent="0.25">
      <c r="A9" s="78"/>
      <c r="B9" s="148" t="s">
        <v>33</v>
      </c>
      <c r="C9" s="149"/>
      <c r="D9" s="153">
        <f>EDATE(D8,E7)</f>
        <v>46022</v>
      </c>
      <c r="E9" s="154">
        <v>412201.32999999996</v>
      </c>
      <c r="F9" s="152" t="s">
        <v>34</v>
      </c>
      <c r="G9" s="78"/>
      <c r="K9" s="111" t="s">
        <v>46</v>
      </c>
      <c r="L9" s="112">
        <v>1744</v>
      </c>
      <c r="M9" s="111"/>
      <c r="N9" s="104"/>
      <c r="O9" s="104"/>
    </row>
    <row r="10" spans="1:16" x14ac:dyDescent="0.25">
      <c r="A10" s="78"/>
      <c r="B10" s="148" t="s">
        <v>35</v>
      </c>
      <c r="C10" s="149"/>
      <c r="D10" s="150"/>
      <c r="E10" s="155">
        <f>M4</f>
        <v>6.5940366972477068E-3</v>
      </c>
      <c r="F10" s="152"/>
      <c r="G10" s="78"/>
      <c r="M10" s="105"/>
      <c r="N10" s="105"/>
      <c r="O10" s="105"/>
    </row>
    <row r="11" spans="1:16" x14ac:dyDescent="0.25">
      <c r="A11" s="78"/>
      <c r="B11" s="148" t="s">
        <v>36</v>
      </c>
      <c r="C11" s="149"/>
      <c r="D11" s="150"/>
      <c r="E11" s="156">
        <f>ROUND(E8*E10,2)</f>
        <v>3635.42</v>
      </c>
      <c r="F11" s="152" t="s">
        <v>34</v>
      </c>
      <c r="G11" s="78"/>
      <c r="M11" s="105"/>
      <c r="N11" s="105"/>
      <c r="O11" s="105"/>
    </row>
    <row r="12" spans="1:16" x14ac:dyDescent="0.25">
      <c r="A12" s="78"/>
      <c r="B12" s="148" t="s">
        <v>37</v>
      </c>
      <c r="C12" s="149"/>
      <c r="D12" s="150"/>
      <c r="E12" s="156">
        <f>ROUND(E9*E10,2)</f>
        <v>2718.07</v>
      </c>
      <c r="F12" s="152" t="s">
        <v>34</v>
      </c>
      <c r="G12" s="78"/>
      <c r="K12" s="103"/>
      <c r="L12" s="103"/>
      <c r="M12" s="104"/>
      <c r="N12" s="104"/>
      <c r="O12" s="104"/>
      <c r="P12" s="105"/>
    </row>
    <row r="13" spans="1:16" x14ac:dyDescent="0.25">
      <c r="A13" s="78"/>
      <c r="B13" s="157" t="s">
        <v>73</v>
      </c>
      <c r="C13" s="158"/>
      <c r="D13" s="159"/>
      <c r="E13" s="160">
        <v>0.03</v>
      </c>
      <c r="F13" s="161"/>
      <c r="G13" s="95"/>
      <c r="K13" s="103"/>
      <c r="L13" s="103"/>
      <c r="M13" s="104"/>
      <c r="N13" s="104"/>
      <c r="O13" s="104"/>
      <c r="P13" s="105"/>
    </row>
    <row r="14" spans="1:16" x14ac:dyDescent="0.25">
      <c r="A14" s="78"/>
      <c r="B14" s="92"/>
      <c r="C14" s="90"/>
      <c r="E14" s="97"/>
      <c r="F14" s="92"/>
      <c r="G14" s="95"/>
      <c r="K14" s="103"/>
      <c r="L14" s="103"/>
      <c r="M14" s="104"/>
      <c r="N14" s="104"/>
      <c r="O14" s="104"/>
      <c r="P14" s="105"/>
    </row>
    <row r="15" spans="1:16" x14ac:dyDescent="0.25">
      <c r="K15" s="103"/>
      <c r="L15" s="103"/>
      <c r="M15" s="104"/>
      <c r="N15" s="104"/>
      <c r="O15" s="104"/>
      <c r="P15" s="105"/>
    </row>
    <row r="16" spans="1:16" ht="15.75" thickBot="1" x14ac:dyDescent="0.3">
      <c r="A16" s="98" t="s">
        <v>38</v>
      </c>
      <c r="B16" s="98" t="s">
        <v>39</v>
      </c>
      <c r="C16" s="98" t="s">
        <v>40</v>
      </c>
      <c r="D16" s="98" t="s">
        <v>41</v>
      </c>
      <c r="E16" s="98" t="s">
        <v>42</v>
      </c>
      <c r="F16" s="98" t="s">
        <v>43</v>
      </c>
      <c r="G16" s="98" t="s">
        <v>44</v>
      </c>
      <c r="K16" s="103"/>
      <c r="L16" s="103"/>
      <c r="M16" s="104"/>
      <c r="N16" s="104"/>
      <c r="O16" s="104"/>
      <c r="P16" s="105"/>
    </row>
    <row r="17" spans="1:16" x14ac:dyDescent="0.25">
      <c r="A17" s="99">
        <f>E6</f>
        <v>44197</v>
      </c>
      <c r="B17" s="100">
        <v>1</v>
      </c>
      <c r="C17" s="84">
        <f>E11</f>
        <v>3635.42</v>
      </c>
      <c r="D17" s="101">
        <f>ROUND(IPMT($E$13/12,B17,$E$7,-$E$11,$E$12,0),2)</f>
        <v>9.09</v>
      </c>
      <c r="E17" s="101">
        <f>ROUND(PPMT($E$13/12,B17,$E$7,-$E$11,$E$12,0),2)</f>
        <v>14.19</v>
      </c>
      <c r="F17" s="101">
        <f>ROUND(PMT($E$13/12,E7,-E11,E12),2)</f>
        <v>23.28</v>
      </c>
      <c r="G17" s="101">
        <f>C17-E17</f>
        <v>3621.23</v>
      </c>
      <c r="K17" s="103"/>
      <c r="L17" s="103"/>
      <c r="M17" s="104"/>
      <c r="N17" s="104"/>
      <c r="O17" s="104"/>
      <c r="P17" s="105"/>
    </row>
    <row r="18" spans="1:16" x14ac:dyDescent="0.25">
      <c r="A18" s="99">
        <f>EDATE(A17,1)</f>
        <v>44228</v>
      </c>
      <c r="B18" s="100">
        <v>2</v>
      </c>
      <c r="C18" s="84">
        <f>G17</f>
        <v>3621.23</v>
      </c>
      <c r="D18" s="101">
        <f t="shared" ref="D18:D75" si="0">ROUND(C18*$E$13/12,2)</f>
        <v>9.0500000000000007</v>
      </c>
      <c r="E18" s="101">
        <f>F18-D18</f>
        <v>14.23</v>
      </c>
      <c r="F18" s="101">
        <f>F17</f>
        <v>23.28</v>
      </c>
      <c r="G18" s="101">
        <f t="shared" ref="G18:G75" si="1">C18-E18</f>
        <v>3607</v>
      </c>
      <c r="K18" s="103"/>
      <c r="L18" s="103"/>
      <c r="M18" s="104"/>
      <c r="N18" s="104"/>
      <c r="O18" s="104"/>
      <c r="P18" s="105"/>
    </row>
    <row r="19" spans="1:16" x14ac:dyDescent="0.25">
      <c r="A19" s="99">
        <f>EDATE(A18,1)</f>
        <v>44256</v>
      </c>
      <c r="B19" s="100">
        <v>3</v>
      </c>
      <c r="C19" s="84">
        <f>G18</f>
        <v>3607</v>
      </c>
      <c r="D19" s="101">
        <f t="shared" si="0"/>
        <v>9.02</v>
      </c>
      <c r="E19" s="101">
        <f>F19-D19</f>
        <v>14.260000000000002</v>
      </c>
      <c r="F19" s="101">
        <f t="shared" ref="F19:F76" si="2">F18</f>
        <v>23.28</v>
      </c>
      <c r="G19" s="101">
        <f t="shared" si="1"/>
        <v>3592.74</v>
      </c>
      <c r="K19" s="103"/>
      <c r="L19" s="103"/>
      <c r="M19" s="104"/>
      <c r="N19" s="104"/>
      <c r="O19" s="104"/>
      <c r="P19" s="105"/>
    </row>
    <row r="20" spans="1:16" x14ac:dyDescent="0.25">
      <c r="A20" s="99">
        <f t="shared" ref="A20:A76" si="3">EDATE(A19,1)</f>
        <v>44287</v>
      </c>
      <c r="B20" s="100">
        <v>4</v>
      </c>
      <c r="C20" s="84">
        <f t="shared" ref="C20:C75" si="4">G19</f>
        <v>3592.74</v>
      </c>
      <c r="D20" s="101">
        <f t="shared" si="0"/>
        <v>8.98</v>
      </c>
      <c r="E20" s="101">
        <f t="shared" ref="E20:E75" si="5">F20-D20</f>
        <v>14.3</v>
      </c>
      <c r="F20" s="101">
        <f t="shared" si="2"/>
        <v>23.28</v>
      </c>
      <c r="G20" s="101">
        <f t="shared" si="1"/>
        <v>3578.4399999999996</v>
      </c>
      <c r="K20" s="103"/>
      <c r="L20" s="103"/>
      <c r="M20" s="104"/>
      <c r="N20" s="104"/>
      <c r="O20" s="104"/>
      <c r="P20" s="105"/>
    </row>
    <row r="21" spans="1:16" x14ac:dyDescent="0.25">
      <c r="A21" s="99">
        <f t="shared" si="3"/>
        <v>44317</v>
      </c>
      <c r="B21" s="100">
        <v>5</v>
      </c>
      <c r="C21" s="84">
        <f t="shared" si="4"/>
        <v>3578.4399999999996</v>
      </c>
      <c r="D21" s="101">
        <f t="shared" si="0"/>
        <v>8.9499999999999993</v>
      </c>
      <c r="E21" s="101">
        <f t="shared" si="5"/>
        <v>14.330000000000002</v>
      </c>
      <c r="F21" s="101">
        <f t="shared" si="2"/>
        <v>23.28</v>
      </c>
      <c r="G21" s="101">
        <f t="shared" si="1"/>
        <v>3564.1099999999997</v>
      </c>
      <c r="K21" s="103"/>
      <c r="L21" s="103"/>
      <c r="M21" s="104"/>
      <c r="N21" s="104"/>
      <c r="O21" s="104"/>
      <c r="P21" s="105"/>
    </row>
    <row r="22" spans="1:16" x14ac:dyDescent="0.25">
      <c r="A22" s="99">
        <f t="shared" si="3"/>
        <v>44348</v>
      </c>
      <c r="B22" s="100">
        <v>6</v>
      </c>
      <c r="C22" s="84">
        <f t="shared" si="4"/>
        <v>3564.1099999999997</v>
      </c>
      <c r="D22" s="101">
        <f t="shared" si="0"/>
        <v>8.91</v>
      </c>
      <c r="E22" s="101">
        <f t="shared" si="5"/>
        <v>14.370000000000001</v>
      </c>
      <c r="F22" s="101">
        <f t="shared" si="2"/>
        <v>23.28</v>
      </c>
      <c r="G22" s="101">
        <f t="shared" si="1"/>
        <v>3549.74</v>
      </c>
      <c r="K22" s="103"/>
      <c r="L22" s="103"/>
      <c r="M22" s="104"/>
      <c r="N22" s="104"/>
      <c r="O22" s="104"/>
      <c r="P22" s="105"/>
    </row>
    <row r="23" spans="1:16" x14ac:dyDescent="0.25">
      <c r="A23" s="99">
        <f t="shared" si="3"/>
        <v>44378</v>
      </c>
      <c r="B23" s="100">
        <v>7</v>
      </c>
      <c r="C23" s="84">
        <f t="shared" si="4"/>
        <v>3549.74</v>
      </c>
      <c r="D23" s="101">
        <f t="shared" si="0"/>
        <v>8.8699999999999992</v>
      </c>
      <c r="E23" s="101">
        <f t="shared" si="5"/>
        <v>14.410000000000002</v>
      </c>
      <c r="F23" s="101">
        <f t="shared" si="2"/>
        <v>23.28</v>
      </c>
      <c r="G23" s="101">
        <f t="shared" si="1"/>
        <v>3535.33</v>
      </c>
      <c r="K23" s="103"/>
      <c r="L23" s="103"/>
      <c r="M23" s="104"/>
      <c r="N23" s="104"/>
      <c r="O23" s="104"/>
      <c r="P23" s="105"/>
    </row>
    <row r="24" spans="1:16" x14ac:dyDescent="0.25">
      <c r="A24" s="99">
        <f>EDATE(A23,1)</f>
        <v>44409</v>
      </c>
      <c r="B24" s="100">
        <v>8</v>
      </c>
      <c r="C24" s="84">
        <f t="shared" si="4"/>
        <v>3535.33</v>
      </c>
      <c r="D24" s="101">
        <f t="shared" si="0"/>
        <v>8.84</v>
      </c>
      <c r="E24" s="101">
        <f t="shared" si="5"/>
        <v>14.440000000000001</v>
      </c>
      <c r="F24" s="101">
        <f t="shared" si="2"/>
        <v>23.28</v>
      </c>
      <c r="G24" s="101">
        <f t="shared" si="1"/>
        <v>3520.89</v>
      </c>
      <c r="K24" s="103"/>
      <c r="L24" s="103"/>
      <c r="M24" s="104"/>
      <c r="N24" s="104"/>
      <c r="O24" s="104"/>
      <c r="P24" s="105"/>
    </row>
    <row r="25" spans="1:16" x14ac:dyDescent="0.25">
      <c r="A25" s="99">
        <f t="shared" si="3"/>
        <v>44440</v>
      </c>
      <c r="B25" s="100">
        <v>9</v>
      </c>
      <c r="C25" s="84">
        <f t="shared" si="4"/>
        <v>3520.89</v>
      </c>
      <c r="D25" s="101">
        <f t="shared" si="0"/>
        <v>8.8000000000000007</v>
      </c>
      <c r="E25" s="101">
        <f t="shared" si="5"/>
        <v>14.48</v>
      </c>
      <c r="F25" s="101">
        <f t="shared" si="2"/>
        <v>23.28</v>
      </c>
      <c r="G25" s="101">
        <f t="shared" si="1"/>
        <v>3506.41</v>
      </c>
      <c r="K25" s="103"/>
      <c r="L25" s="103"/>
      <c r="M25" s="104"/>
      <c r="N25" s="104"/>
      <c r="O25" s="104"/>
      <c r="P25" s="105"/>
    </row>
    <row r="26" spans="1:16" x14ac:dyDescent="0.25">
      <c r="A26" s="99">
        <f t="shared" si="3"/>
        <v>44470</v>
      </c>
      <c r="B26" s="100">
        <v>10</v>
      </c>
      <c r="C26" s="84">
        <f t="shared" si="4"/>
        <v>3506.41</v>
      </c>
      <c r="D26" s="101">
        <f t="shared" si="0"/>
        <v>8.77</v>
      </c>
      <c r="E26" s="101">
        <f t="shared" si="5"/>
        <v>14.510000000000002</v>
      </c>
      <c r="F26" s="101">
        <f t="shared" si="2"/>
        <v>23.28</v>
      </c>
      <c r="G26" s="101">
        <f t="shared" si="1"/>
        <v>3491.8999999999996</v>
      </c>
      <c r="K26" s="103"/>
      <c r="L26" s="103"/>
      <c r="M26" s="104"/>
      <c r="N26" s="104"/>
      <c r="O26" s="104"/>
      <c r="P26" s="105"/>
    </row>
    <row r="27" spans="1:16" x14ac:dyDescent="0.25">
      <c r="A27" s="99">
        <f t="shared" si="3"/>
        <v>44501</v>
      </c>
      <c r="B27" s="100">
        <v>11</v>
      </c>
      <c r="C27" s="84">
        <f t="shared" si="4"/>
        <v>3491.8999999999996</v>
      </c>
      <c r="D27" s="101">
        <f t="shared" si="0"/>
        <v>8.73</v>
      </c>
      <c r="E27" s="101">
        <f t="shared" si="5"/>
        <v>14.55</v>
      </c>
      <c r="F27" s="101">
        <f t="shared" si="2"/>
        <v>23.28</v>
      </c>
      <c r="G27" s="101">
        <f t="shared" si="1"/>
        <v>3477.3499999999995</v>
      </c>
      <c r="K27" s="91"/>
      <c r="L27" s="91"/>
      <c r="M27" s="91"/>
      <c r="N27" s="91"/>
      <c r="O27" s="91"/>
      <c r="P27" s="91"/>
    </row>
    <row r="28" spans="1:16" x14ac:dyDescent="0.25">
      <c r="A28" s="99">
        <f t="shared" si="3"/>
        <v>44531</v>
      </c>
      <c r="B28" s="100">
        <v>12</v>
      </c>
      <c r="C28" s="84">
        <f t="shared" si="4"/>
        <v>3477.3499999999995</v>
      </c>
      <c r="D28" s="101">
        <f t="shared" si="0"/>
        <v>8.69</v>
      </c>
      <c r="E28" s="101">
        <f t="shared" si="5"/>
        <v>14.590000000000002</v>
      </c>
      <c r="F28" s="101">
        <f t="shared" si="2"/>
        <v>23.28</v>
      </c>
      <c r="G28" s="101">
        <f t="shared" si="1"/>
        <v>3462.7599999999993</v>
      </c>
    </row>
    <row r="29" spans="1:16" x14ac:dyDescent="0.25">
      <c r="A29" s="99">
        <f t="shared" si="3"/>
        <v>44562</v>
      </c>
      <c r="B29" s="100">
        <v>13</v>
      </c>
      <c r="C29" s="84">
        <f t="shared" si="4"/>
        <v>3462.7599999999993</v>
      </c>
      <c r="D29" s="101">
        <f t="shared" si="0"/>
        <v>8.66</v>
      </c>
      <c r="E29" s="101">
        <f t="shared" si="5"/>
        <v>14.620000000000001</v>
      </c>
      <c r="F29" s="101">
        <f t="shared" si="2"/>
        <v>23.28</v>
      </c>
      <c r="G29" s="101">
        <f t="shared" si="1"/>
        <v>3448.1399999999994</v>
      </c>
    </row>
    <row r="30" spans="1:16" x14ac:dyDescent="0.25">
      <c r="A30" s="99">
        <f t="shared" si="3"/>
        <v>44593</v>
      </c>
      <c r="B30" s="100">
        <v>14</v>
      </c>
      <c r="C30" s="84">
        <f t="shared" si="4"/>
        <v>3448.1399999999994</v>
      </c>
      <c r="D30" s="101">
        <f t="shared" si="0"/>
        <v>8.6199999999999992</v>
      </c>
      <c r="E30" s="101">
        <f t="shared" si="5"/>
        <v>14.660000000000002</v>
      </c>
      <c r="F30" s="101">
        <f t="shared" si="2"/>
        <v>23.28</v>
      </c>
      <c r="G30" s="101">
        <f t="shared" si="1"/>
        <v>3433.4799999999996</v>
      </c>
    </row>
    <row r="31" spans="1:16" x14ac:dyDescent="0.25">
      <c r="A31" s="99">
        <f t="shared" si="3"/>
        <v>44621</v>
      </c>
      <c r="B31" s="100">
        <v>15</v>
      </c>
      <c r="C31" s="84">
        <f t="shared" si="4"/>
        <v>3433.4799999999996</v>
      </c>
      <c r="D31" s="101">
        <f t="shared" si="0"/>
        <v>8.58</v>
      </c>
      <c r="E31" s="101">
        <f t="shared" si="5"/>
        <v>14.700000000000001</v>
      </c>
      <c r="F31" s="101">
        <f t="shared" si="2"/>
        <v>23.28</v>
      </c>
      <c r="G31" s="101">
        <f t="shared" si="1"/>
        <v>3418.7799999999997</v>
      </c>
    </row>
    <row r="32" spans="1:16" x14ac:dyDescent="0.25">
      <c r="A32" s="99">
        <f t="shared" si="3"/>
        <v>44652</v>
      </c>
      <c r="B32" s="100">
        <v>16</v>
      </c>
      <c r="C32" s="84">
        <f t="shared" si="4"/>
        <v>3418.7799999999997</v>
      </c>
      <c r="D32" s="101">
        <f t="shared" si="0"/>
        <v>8.5500000000000007</v>
      </c>
      <c r="E32" s="101">
        <f t="shared" si="5"/>
        <v>14.73</v>
      </c>
      <c r="F32" s="101">
        <f t="shared" si="2"/>
        <v>23.28</v>
      </c>
      <c r="G32" s="101">
        <f t="shared" si="1"/>
        <v>3404.0499999999997</v>
      </c>
    </row>
    <row r="33" spans="1:7" x14ac:dyDescent="0.25">
      <c r="A33" s="99">
        <f t="shared" si="3"/>
        <v>44682</v>
      </c>
      <c r="B33" s="100">
        <v>17</v>
      </c>
      <c r="C33" s="84">
        <f t="shared" si="4"/>
        <v>3404.0499999999997</v>
      </c>
      <c r="D33" s="101">
        <f t="shared" si="0"/>
        <v>8.51</v>
      </c>
      <c r="E33" s="101">
        <f t="shared" si="5"/>
        <v>14.770000000000001</v>
      </c>
      <c r="F33" s="101">
        <f t="shared" si="2"/>
        <v>23.28</v>
      </c>
      <c r="G33" s="101">
        <f t="shared" si="1"/>
        <v>3389.2799999999997</v>
      </c>
    </row>
    <row r="34" spans="1:7" x14ac:dyDescent="0.25">
      <c r="A34" s="99">
        <f t="shared" si="3"/>
        <v>44713</v>
      </c>
      <c r="B34" s="100">
        <v>18</v>
      </c>
      <c r="C34" s="84">
        <f t="shared" si="4"/>
        <v>3389.2799999999997</v>
      </c>
      <c r="D34" s="101">
        <f t="shared" si="0"/>
        <v>8.4700000000000006</v>
      </c>
      <c r="E34" s="101">
        <f t="shared" si="5"/>
        <v>14.81</v>
      </c>
      <c r="F34" s="101">
        <f t="shared" si="2"/>
        <v>23.28</v>
      </c>
      <c r="G34" s="101">
        <f t="shared" si="1"/>
        <v>3374.47</v>
      </c>
    </row>
    <row r="35" spans="1:7" x14ac:dyDescent="0.25">
      <c r="A35" s="99">
        <f t="shared" si="3"/>
        <v>44743</v>
      </c>
      <c r="B35" s="100">
        <v>19</v>
      </c>
      <c r="C35" s="84">
        <f t="shared" si="4"/>
        <v>3374.47</v>
      </c>
      <c r="D35" s="101">
        <f t="shared" si="0"/>
        <v>8.44</v>
      </c>
      <c r="E35" s="101">
        <f t="shared" si="5"/>
        <v>14.840000000000002</v>
      </c>
      <c r="F35" s="101">
        <f t="shared" si="2"/>
        <v>23.28</v>
      </c>
      <c r="G35" s="101">
        <f t="shared" si="1"/>
        <v>3359.6299999999997</v>
      </c>
    </row>
    <row r="36" spans="1:7" x14ac:dyDescent="0.25">
      <c r="A36" s="99">
        <f t="shared" si="3"/>
        <v>44774</v>
      </c>
      <c r="B36" s="100">
        <v>20</v>
      </c>
      <c r="C36" s="84">
        <f t="shared" si="4"/>
        <v>3359.6299999999997</v>
      </c>
      <c r="D36" s="101">
        <f t="shared" si="0"/>
        <v>8.4</v>
      </c>
      <c r="E36" s="101">
        <f t="shared" si="5"/>
        <v>14.88</v>
      </c>
      <c r="F36" s="101">
        <f t="shared" si="2"/>
        <v>23.28</v>
      </c>
      <c r="G36" s="101">
        <f t="shared" si="1"/>
        <v>3344.7499999999995</v>
      </c>
    </row>
    <row r="37" spans="1:7" x14ac:dyDescent="0.25">
      <c r="A37" s="99">
        <f t="shared" si="3"/>
        <v>44805</v>
      </c>
      <c r="B37" s="100">
        <v>21</v>
      </c>
      <c r="C37" s="84">
        <f t="shared" si="4"/>
        <v>3344.7499999999995</v>
      </c>
      <c r="D37" s="101">
        <f t="shared" si="0"/>
        <v>8.36</v>
      </c>
      <c r="E37" s="101">
        <f t="shared" si="5"/>
        <v>14.920000000000002</v>
      </c>
      <c r="F37" s="101">
        <f t="shared" si="2"/>
        <v>23.28</v>
      </c>
      <c r="G37" s="101">
        <f t="shared" si="1"/>
        <v>3329.8299999999995</v>
      </c>
    </row>
    <row r="38" spans="1:7" x14ac:dyDescent="0.25">
      <c r="A38" s="99">
        <f t="shared" si="3"/>
        <v>44835</v>
      </c>
      <c r="B38" s="100">
        <v>22</v>
      </c>
      <c r="C38" s="84">
        <f t="shared" si="4"/>
        <v>3329.8299999999995</v>
      </c>
      <c r="D38" s="101">
        <f t="shared" si="0"/>
        <v>8.32</v>
      </c>
      <c r="E38" s="101">
        <f t="shared" si="5"/>
        <v>14.96</v>
      </c>
      <c r="F38" s="101">
        <f t="shared" si="2"/>
        <v>23.28</v>
      </c>
      <c r="G38" s="101">
        <f t="shared" si="1"/>
        <v>3314.8699999999994</v>
      </c>
    </row>
    <row r="39" spans="1:7" x14ac:dyDescent="0.25">
      <c r="A39" s="99">
        <f t="shared" si="3"/>
        <v>44866</v>
      </c>
      <c r="B39" s="100">
        <v>23</v>
      </c>
      <c r="C39" s="84">
        <f t="shared" si="4"/>
        <v>3314.8699999999994</v>
      </c>
      <c r="D39" s="101">
        <f t="shared" si="0"/>
        <v>8.2899999999999991</v>
      </c>
      <c r="E39" s="101">
        <f t="shared" si="5"/>
        <v>14.990000000000002</v>
      </c>
      <c r="F39" s="101">
        <f t="shared" si="2"/>
        <v>23.28</v>
      </c>
      <c r="G39" s="101">
        <f t="shared" si="1"/>
        <v>3299.8799999999997</v>
      </c>
    </row>
    <row r="40" spans="1:7" x14ac:dyDescent="0.25">
      <c r="A40" s="99">
        <f t="shared" si="3"/>
        <v>44896</v>
      </c>
      <c r="B40" s="100">
        <v>24</v>
      </c>
      <c r="C40" s="84">
        <f t="shared" si="4"/>
        <v>3299.8799999999997</v>
      </c>
      <c r="D40" s="101">
        <f t="shared" si="0"/>
        <v>8.25</v>
      </c>
      <c r="E40" s="101">
        <f t="shared" si="5"/>
        <v>15.030000000000001</v>
      </c>
      <c r="F40" s="101">
        <f t="shared" si="2"/>
        <v>23.28</v>
      </c>
      <c r="G40" s="101">
        <f t="shared" si="1"/>
        <v>3284.8499999999995</v>
      </c>
    </row>
    <row r="41" spans="1:7" x14ac:dyDescent="0.25">
      <c r="A41" s="99">
        <f t="shared" si="3"/>
        <v>44927</v>
      </c>
      <c r="B41" s="100">
        <v>25</v>
      </c>
      <c r="C41" s="84">
        <f t="shared" si="4"/>
        <v>3284.8499999999995</v>
      </c>
      <c r="D41" s="101">
        <f t="shared" si="0"/>
        <v>8.2100000000000009</v>
      </c>
      <c r="E41" s="101">
        <f t="shared" si="5"/>
        <v>15.07</v>
      </c>
      <c r="F41" s="101">
        <f t="shared" si="2"/>
        <v>23.28</v>
      </c>
      <c r="G41" s="101">
        <f t="shared" si="1"/>
        <v>3269.7799999999993</v>
      </c>
    </row>
    <row r="42" spans="1:7" x14ac:dyDescent="0.25">
      <c r="A42" s="99">
        <f t="shared" si="3"/>
        <v>44958</v>
      </c>
      <c r="B42" s="100">
        <v>26</v>
      </c>
      <c r="C42" s="84">
        <f t="shared" si="4"/>
        <v>3269.7799999999993</v>
      </c>
      <c r="D42" s="101">
        <f t="shared" si="0"/>
        <v>8.17</v>
      </c>
      <c r="E42" s="101">
        <f t="shared" si="5"/>
        <v>15.110000000000001</v>
      </c>
      <c r="F42" s="101">
        <f t="shared" si="2"/>
        <v>23.28</v>
      </c>
      <c r="G42" s="101">
        <f t="shared" si="1"/>
        <v>3254.6699999999992</v>
      </c>
    </row>
    <row r="43" spans="1:7" x14ac:dyDescent="0.25">
      <c r="A43" s="99">
        <f t="shared" si="3"/>
        <v>44986</v>
      </c>
      <c r="B43" s="100">
        <v>27</v>
      </c>
      <c r="C43" s="84">
        <f t="shared" si="4"/>
        <v>3254.6699999999992</v>
      </c>
      <c r="D43" s="101">
        <f t="shared" si="0"/>
        <v>8.14</v>
      </c>
      <c r="E43" s="101">
        <f t="shared" si="5"/>
        <v>15.14</v>
      </c>
      <c r="F43" s="101">
        <f t="shared" si="2"/>
        <v>23.28</v>
      </c>
      <c r="G43" s="101">
        <f t="shared" si="1"/>
        <v>3239.5299999999993</v>
      </c>
    </row>
    <row r="44" spans="1:7" x14ac:dyDescent="0.25">
      <c r="A44" s="99">
        <f t="shared" si="3"/>
        <v>45017</v>
      </c>
      <c r="B44" s="100">
        <v>28</v>
      </c>
      <c r="C44" s="84">
        <f t="shared" si="4"/>
        <v>3239.5299999999993</v>
      </c>
      <c r="D44" s="101">
        <f t="shared" si="0"/>
        <v>8.1</v>
      </c>
      <c r="E44" s="101">
        <f t="shared" si="5"/>
        <v>15.180000000000001</v>
      </c>
      <c r="F44" s="101">
        <f t="shared" si="2"/>
        <v>23.28</v>
      </c>
      <c r="G44" s="101">
        <f t="shared" si="1"/>
        <v>3224.3499999999995</v>
      </c>
    </row>
    <row r="45" spans="1:7" x14ac:dyDescent="0.25">
      <c r="A45" s="99">
        <f t="shared" si="3"/>
        <v>45047</v>
      </c>
      <c r="B45" s="100">
        <v>29</v>
      </c>
      <c r="C45" s="84">
        <f t="shared" si="4"/>
        <v>3224.3499999999995</v>
      </c>
      <c r="D45" s="101">
        <f t="shared" si="0"/>
        <v>8.06</v>
      </c>
      <c r="E45" s="101">
        <f t="shared" si="5"/>
        <v>15.22</v>
      </c>
      <c r="F45" s="101">
        <f t="shared" si="2"/>
        <v>23.28</v>
      </c>
      <c r="G45" s="101">
        <f t="shared" si="1"/>
        <v>3209.1299999999997</v>
      </c>
    </row>
    <row r="46" spans="1:7" x14ac:dyDescent="0.25">
      <c r="A46" s="99">
        <f t="shared" si="3"/>
        <v>45078</v>
      </c>
      <c r="B46" s="100">
        <v>30</v>
      </c>
      <c r="C46" s="84">
        <f t="shared" si="4"/>
        <v>3209.1299999999997</v>
      </c>
      <c r="D46" s="101">
        <f t="shared" si="0"/>
        <v>8.02</v>
      </c>
      <c r="E46" s="101">
        <f t="shared" si="5"/>
        <v>15.260000000000002</v>
      </c>
      <c r="F46" s="101">
        <f t="shared" si="2"/>
        <v>23.28</v>
      </c>
      <c r="G46" s="101">
        <f t="shared" si="1"/>
        <v>3193.8699999999994</v>
      </c>
    </row>
    <row r="47" spans="1:7" x14ac:dyDescent="0.25">
      <c r="A47" s="99">
        <f t="shared" si="3"/>
        <v>45108</v>
      </c>
      <c r="B47" s="100">
        <v>31</v>
      </c>
      <c r="C47" s="84">
        <f t="shared" si="4"/>
        <v>3193.8699999999994</v>
      </c>
      <c r="D47" s="101">
        <f t="shared" si="0"/>
        <v>7.98</v>
      </c>
      <c r="E47" s="101">
        <f t="shared" si="5"/>
        <v>15.3</v>
      </c>
      <c r="F47" s="101">
        <f t="shared" si="2"/>
        <v>23.28</v>
      </c>
      <c r="G47" s="101">
        <f t="shared" si="1"/>
        <v>3178.5699999999993</v>
      </c>
    </row>
    <row r="48" spans="1:7" x14ac:dyDescent="0.25">
      <c r="A48" s="99">
        <f t="shared" si="3"/>
        <v>45139</v>
      </c>
      <c r="B48" s="100">
        <v>32</v>
      </c>
      <c r="C48" s="84">
        <f t="shared" si="4"/>
        <v>3178.5699999999993</v>
      </c>
      <c r="D48" s="101">
        <f t="shared" si="0"/>
        <v>7.95</v>
      </c>
      <c r="E48" s="101">
        <f t="shared" si="5"/>
        <v>15.330000000000002</v>
      </c>
      <c r="F48" s="101">
        <f t="shared" si="2"/>
        <v>23.28</v>
      </c>
      <c r="G48" s="101">
        <f t="shared" si="1"/>
        <v>3163.2399999999993</v>
      </c>
    </row>
    <row r="49" spans="1:7" x14ac:dyDescent="0.25">
      <c r="A49" s="99">
        <f t="shared" si="3"/>
        <v>45170</v>
      </c>
      <c r="B49" s="100">
        <v>33</v>
      </c>
      <c r="C49" s="84">
        <f t="shared" si="4"/>
        <v>3163.2399999999993</v>
      </c>
      <c r="D49" s="101">
        <f t="shared" si="0"/>
        <v>7.91</v>
      </c>
      <c r="E49" s="101">
        <f t="shared" si="5"/>
        <v>15.370000000000001</v>
      </c>
      <c r="F49" s="101">
        <f t="shared" si="2"/>
        <v>23.28</v>
      </c>
      <c r="G49" s="101">
        <f t="shared" si="1"/>
        <v>3147.8699999999994</v>
      </c>
    </row>
    <row r="50" spans="1:7" x14ac:dyDescent="0.25">
      <c r="A50" s="99">
        <f t="shared" si="3"/>
        <v>45200</v>
      </c>
      <c r="B50" s="100">
        <v>34</v>
      </c>
      <c r="C50" s="84">
        <f t="shared" si="4"/>
        <v>3147.8699999999994</v>
      </c>
      <c r="D50" s="101">
        <f t="shared" si="0"/>
        <v>7.87</v>
      </c>
      <c r="E50" s="101">
        <f t="shared" si="5"/>
        <v>15.41</v>
      </c>
      <c r="F50" s="101">
        <f t="shared" si="2"/>
        <v>23.28</v>
      </c>
      <c r="G50" s="101">
        <f t="shared" si="1"/>
        <v>3132.4599999999996</v>
      </c>
    </row>
    <row r="51" spans="1:7" x14ac:dyDescent="0.25">
      <c r="A51" s="99">
        <f t="shared" si="3"/>
        <v>45231</v>
      </c>
      <c r="B51" s="100">
        <v>35</v>
      </c>
      <c r="C51" s="84">
        <f t="shared" si="4"/>
        <v>3132.4599999999996</v>
      </c>
      <c r="D51" s="101">
        <f t="shared" si="0"/>
        <v>7.83</v>
      </c>
      <c r="E51" s="101">
        <f t="shared" si="5"/>
        <v>15.450000000000001</v>
      </c>
      <c r="F51" s="101">
        <f t="shared" si="2"/>
        <v>23.28</v>
      </c>
      <c r="G51" s="101">
        <f t="shared" si="1"/>
        <v>3117.0099999999998</v>
      </c>
    </row>
    <row r="52" spans="1:7" x14ac:dyDescent="0.25">
      <c r="A52" s="99">
        <f t="shared" si="3"/>
        <v>45261</v>
      </c>
      <c r="B52" s="100">
        <v>36</v>
      </c>
      <c r="C52" s="84">
        <f t="shared" si="4"/>
        <v>3117.0099999999998</v>
      </c>
      <c r="D52" s="101">
        <f t="shared" si="0"/>
        <v>7.79</v>
      </c>
      <c r="E52" s="101">
        <f t="shared" si="5"/>
        <v>15.490000000000002</v>
      </c>
      <c r="F52" s="101">
        <f t="shared" si="2"/>
        <v>23.28</v>
      </c>
      <c r="G52" s="101">
        <f t="shared" si="1"/>
        <v>3101.52</v>
      </c>
    </row>
    <row r="53" spans="1:7" x14ac:dyDescent="0.25">
      <c r="A53" s="99">
        <f t="shared" si="3"/>
        <v>45292</v>
      </c>
      <c r="B53" s="100">
        <v>37</v>
      </c>
      <c r="C53" s="84">
        <f t="shared" si="4"/>
        <v>3101.52</v>
      </c>
      <c r="D53" s="101">
        <f t="shared" si="0"/>
        <v>7.75</v>
      </c>
      <c r="E53" s="101">
        <f t="shared" si="5"/>
        <v>15.530000000000001</v>
      </c>
      <c r="F53" s="101">
        <f t="shared" si="2"/>
        <v>23.28</v>
      </c>
      <c r="G53" s="101">
        <f t="shared" si="1"/>
        <v>3085.99</v>
      </c>
    </row>
    <row r="54" spans="1:7" x14ac:dyDescent="0.25">
      <c r="A54" s="99">
        <f t="shared" si="3"/>
        <v>45323</v>
      </c>
      <c r="B54" s="100">
        <v>38</v>
      </c>
      <c r="C54" s="84">
        <f t="shared" si="4"/>
        <v>3085.99</v>
      </c>
      <c r="D54" s="101">
        <f t="shared" si="0"/>
        <v>7.71</v>
      </c>
      <c r="E54" s="101">
        <f t="shared" si="5"/>
        <v>15.57</v>
      </c>
      <c r="F54" s="101">
        <f t="shared" si="2"/>
        <v>23.28</v>
      </c>
      <c r="G54" s="101">
        <f t="shared" si="1"/>
        <v>3070.4199999999996</v>
      </c>
    </row>
    <row r="55" spans="1:7" x14ac:dyDescent="0.25">
      <c r="A55" s="99">
        <f t="shared" si="3"/>
        <v>45352</v>
      </c>
      <c r="B55" s="100">
        <v>39</v>
      </c>
      <c r="C55" s="84">
        <f t="shared" si="4"/>
        <v>3070.4199999999996</v>
      </c>
      <c r="D55" s="101">
        <f t="shared" si="0"/>
        <v>7.68</v>
      </c>
      <c r="E55" s="101">
        <f t="shared" si="5"/>
        <v>15.600000000000001</v>
      </c>
      <c r="F55" s="101">
        <f t="shared" si="2"/>
        <v>23.28</v>
      </c>
      <c r="G55" s="101">
        <f t="shared" si="1"/>
        <v>3054.8199999999997</v>
      </c>
    </row>
    <row r="56" spans="1:7" x14ac:dyDescent="0.25">
      <c r="A56" s="99">
        <f t="shared" si="3"/>
        <v>45383</v>
      </c>
      <c r="B56" s="100">
        <v>40</v>
      </c>
      <c r="C56" s="84">
        <f t="shared" si="4"/>
        <v>3054.8199999999997</v>
      </c>
      <c r="D56" s="101">
        <f t="shared" si="0"/>
        <v>7.64</v>
      </c>
      <c r="E56" s="101">
        <f t="shared" si="5"/>
        <v>15.64</v>
      </c>
      <c r="F56" s="101">
        <f t="shared" si="2"/>
        <v>23.28</v>
      </c>
      <c r="G56" s="101">
        <f t="shared" si="1"/>
        <v>3039.18</v>
      </c>
    </row>
    <row r="57" spans="1:7" x14ac:dyDescent="0.25">
      <c r="A57" s="99">
        <f t="shared" si="3"/>
        <v>45413</v>
      </c>
      <c r="B57" s="100">
        <v>41</v>
      </c>
      <c r="C57" s="84">
        <f t="shared" si="4"/>
        <v>3039.18</v>
      </c>
      <c r="D57" s="101">
        <f t="shared" si="0"/>
        <v>7.6</v>
      </c>
      <c r="E57" s="101">
        <f t="shared" si="5"/>
        <v>15.680000000000001</v>
      </c>
      <c r="F57" s="101">
        <f t="shared" si="2"/>
        <v>23.28</v>
      </c>
      <c r="G57" s="101">
        <f t="shared" si="1"/>
        <v>3023.5</v>
      </c>
    </row>
    <row r="58" spans="1:7" x14ac:dyDescent="0.25">
      <c r="A58" s="99">
        <f t="shared" si="3"/>
        <v>45444</v>
      </c>
      <c r="B58" s="100">
        <v>42</v>
      </c>
      <c r="C58" s="84">
        <f t="shared" si="4"/>
        <v>3023.5</v>
      </c>
      <c r="D58" s="101">
        <f t="shared" si="0"/>
        <v>7.56</v>
      </c>
      <c r="E58" s="101">
        <f t="shared" si="5"/>
        <v>15.720000000000002</v>
      </c>
      <c r="F58" s="101">
        <f t="shared" si="2"/>
        <v>23.28</v>
      </c>
      <c r="G58" s="101">
        <f t="shared" si="1"/>
        <v>3007.78</v>
      </c>
    </row>
    <row r="59" spans="1:7" x14ac:dyDescent="0.25">
      <c r="A59" s="99">
        <f t="shared" si="3"/>
        <v>45474</v>
      </c>
      <c r="B59" s="100">
        <v>43</v>
      </c>
      <c r="C59" s="84">
        <f t="shared" si="4"/>
        <v>3007.78</v>
      </c>
      <c r="D59" s="101">
        <f t="shared" si="0"/>
        <v>7.52</v>
      </c>
      <c r="E59" s="101">
        <f t="shared" si="5"/>
        <v>15.760000000000002</v>
      </c>
      <c r="F59" s="101">
        <f t="shared" si="2"/>
        <v>23.28</v>
      </c>
      <c r="G59" s="101">
        <f t="shared" si="1"/>
        <v>2992.02</v>
      </c>
    </row>
    <row r="60" spans="1:7" x14ac:dyDescent="0.25">
      <c r="A60" s="99">
        <f t="shared" si="3"/>
        <v>45505</v>
      </c>
      <c r="B60" s="100">
        <v>44</v>
      </c>
      <c r="C60" s="84">
        <f t="shared" si="4"/>
        <v>2992.02</v>
      </c>
      <c r="D60" s="101">
        <f t="shared" si="0"/>
        <v>7.48</v>
      </c>
      <c r="E60" s="101">
        <f t="shared" si="5"/>
        <v>15.8</v>
      </c>
      <c r="F60" s="101">
        <f t="shared" si="2"/>
        <v>23.28</v>
      </c>
      <c r="G60" s="101">
        <f t="shared" si="1"/>
        <v>2976.22</v>
      </c>
    </row>
    <row r="61" spans="1:7" x14ac:dyDescent="0.25">
      <c r="A61" s="99">
        <f t="shared" si="3"/>
        <v>45536</v>
      </c>
      <c r="B61" s="100">
        <v>45</v>
      </c>
      <c r="C61" s="84">
        <f t="shared" si="4"/>
        <v>2976.22</v>
      </c>
      <c r="D61" s="101">
        <f t="shared" si="0"/>
        <v>7.44</v>
      </c>
      <c r="E61" s="101">
        <f t="shared" si="5"/>
        <v>15.84</v>
      </c>
      <c r="F61" s="101">
        <f t="shared" si="2"/>
        <v>23.28</v>
      </c>
      <c r="G61" s="101">
        <f t="shared" si="1"/>
        <v>2960.3799999999997</v>
      </c>
    </row>
    <row r="62" spans="1:7" x14ac:dyDescent="0.25">
      <c r="A62" s="99">
        <f t="shared" si="3"/>
        <v>45566</v>
      </c>
      <c r="B62" s="100">
        <v>46</v>
      </c>
      <c r="C62" s="84">
        <f t="shared" si="4"/>
        <v>2960.3799999999997</v>
      </c>
      <c r="D62" s="101">
        <f t="shared" si="0"/>
        <v>7.4</v>
      </c>
      <c r="E62" s="101">
        <f t="shared" si="5"/>
        <v>15.88</v>
      </c>
      <c r="F62" s="101">
        <f t="shared" si="2"/>
        <v>23.28</v>
      </c>
      <c r="G62" s="101">
        <f t="shared" si="1"/>
        <v>2944.4999999999995</v>
      </c>
    </row>
    <row r="63" spans="1:7" x14ac:dyDescent="0.25">
      <c r="A63" s="99">
        <f t="shared" si="3"/>
        <v>45597</v>
      </c>
      <c r="B63" s="100">
        <v>47</v>
      </c>
      <c r="C63" s="84">
        <f t="shared" si="4"/>
        <v>2944.4999999999995</v>
      </c>
      <c r="D63" s="101">
        <f t="shared" si="0"/>
        <v>7.36</v>
      </c>
      <c r="E63" s="101">
        <f t="shared" si="5"/>
        <v>15.920000000000002</v>
      </c>
      <c r="F63" s="101">
        <f t="shared" si="2"/>
        <v>23.28</v>
      </c>
      <c r="G63" s="101">
        <f t="shared" si="1"/>
        <v>2928.5799999999995</v>
      </c>
    </row>
    <row r="64" spans="1:7" x14ac:dyDescent="0.25">
      <c r="A64" s="99">
        <f t="shared" si="3"/>
        <v>45627</v>
      </c>
      <c r="B64" s="100">
        <v>48</v>
      </c>
      <c r="C64" s="84">
        <f t="shared" si="4"/>
        <v>2928.5799999999995</v>
      </c>
      <c r="D64" s="101">
        <f t="shared" si="0"/>
        <v>7.32</v>
      </c>
      <c r="E64" s="101">
        <f t="shared" si="5"/>
        <v>15.96</v>
      </c>
      <c r="F64" s="101">
        <f t="shared" si="2"/>
        <v>23.28</v>
      </c>
      <c r="G64" s="101">
        <f t="shared" si="1"/>
        <v>2912.6199999999994</v>
      </c>
    </row>
    <row r="65" spans="1:7" x14ac:dyDescent="0.25">
      <c r="A65" s="99">
        <f t="shared" si="3"/>
        <v>45658</v>
      </c>
      <c r="B65" s="100">
        <v>49</v>
      </c>
      <c r="C65" s="84">
        <f t="shared" si="4"/>
        <v>2912.6199999999994</v>
      </c>
      <c r="D65" s="101">
        <f t="shared" si="0"/>
        <v>7.28</v>
      </c>
      <c r="E65" s="101">
        <f t="shared" si="5"/>
        <v>16</v>
      </c>
      <c r="F65" s="101">
        <f t="shared" si="2"/>
        <v>23.28</v>
      </c>
      <c r="G65" s="101">
        <f t="shared" si="1"/>
        <v>2896.6199999999994</v>
      </c>
    </row>
    <row r="66" spans="1:7" x14ac:dyDescent="0.25">
      <c r="A66" s="99">
        <f t="shared" si="3"/>
        <v>45689</v>
      </c>
      <c r="B66" s="100">
        <v>50</v>
      </c>
      <c r="C66" s="84">
        <f t="shared" si="4"/>
        <v>2896.6199999999994</v>
      </c>
      <c r="D66" s="101">
        <f t="shared" si="0"/>
        <v>7.24</v>
      </c>
      <c r="E66" s="101">
        <f t="shared" si="5"/>
        <v>16.04</v>
      </c>
      <c r="F66" s="101">
        <f t="shared" si="2"/>
        <v>23.28</v>
      </c>
      <c r="G66" s="101">
        <f t="shared" si="1"/>
        <v>2880.5799999999995</v>
      </c>
    </row>
    <row r="67" spans="1:7" x14ac:dyDescent="0.25">
      <c r="A67" s="99">
        <f t="shared" si="3"/>
        <v>45717</v>
      </c>
      <c r="B67" s="100">
        <v>51</v>
      </c>
      <c r="C67" s="84">
        <f t="shared" si="4"/>
        <v>2880.5799999999995</v>
      </c>
      <c r="D67" s="101">
        <f t="shared" si="0"/>
        <v>7.2</v>
      </c>
      <c r="E67" s="101">
        <f t="shared" si="5"/>
        <v>16.080000000000002</v>
      </c>
      <c r="F67" s="101">
        <f t="shared" si="2"/>
        <v>23.28</v>
      </c>
      <c r="G67" s="101">
        <f t="shared" si="1"/>
        <v>2864.4999999999995</v>
      </c>
    </row>
    <row r="68" spans="1:7" x14ac:dyDescent="0.25">
      <c r="A68" s="99">
        <f t="shared" si="3"/>
        <v>45748</v>
      </c>
      <c r="B68" s="100">
        <v>52</v>
      </c>
      <c r="C68" s="84">
        <f t="shared" si="4"/>
        <v>2864.4999999999995</v>
      </c>
      <c r="D68" s="101">
        <f t="shared" si="0"/>
        <v>7.16</v>
      </c>
      <c r="E68" s="101">
        <f t="shared" si="5"/>
        <v>16.12</v>
      </c>
      <c r="F68" s="101">
        <f t="shared" si="2"/>
        <v>23.28</v>
      </c>
      <c r="G68" s="101">
        <f t="shared" si="1"/>
        <v>2848.3799999999997</v>
      </c>
    </row>
    <row r="69" spans="1:7" x14ac:dyDescent="0.25">
      <c r="A69" s="99">
        <f t="shared" si="3"/>
        <v>45778</v>
      </c>
      <c r="B69" s="100">
        <v>53</v>
      </c>
      <c r="C69" s="84">
        <f t="shared" si="4"/>
        <v>2848.3799999999997</v>
      </c>
      <c r="D69" s="101">
        <f t="shared" si="0"/>
        <v>7.12</v>
      </c>
      <c r="E69" s="101">
        <f t="shared" si="5"/>
        <v>16.16</v>
      </c>
      <c r="F69" s="101">
        <f t="shared" si="2"/>
        <v>23.28</v>
      </c>
      <c r="G69" s="101">
        <f t="shared" si="1"/>
        <v>2832.22</v>
      </c>
    </row>
    <row r="70" spans="1:7" x14ac:dyDescent="0.25">
      <c r="A70" s="99">
        <f t="shared" si="3"/>
        <v>45809</v>
      </c>
      <c r="B70" s="100">
        <v>54</v>
      </c>
      <c r="C70" s="84">
        <f t="shared" si="4"/>
        <v>2832.22</v>
      </c>
      <c r="D70" s="101">
        <f t="shared" si="0"/>
        <v>7.08</v>
      </c>
      <c r="E70" s="101">
        <f t="shared" si="5"/>
        <v>16.200000000000003</v>
      </c>
      <c r="F70" s="101">
        <f t="shared" si="2"/>
        <v>23.28</v>
      </c>
      <c r="G70" s="101">
        <f t="shared" si="1"/>
        <v>2816.02</v>
      </c>
    </row>
    <row r="71" spans="1:7" x14ac:dyDescent="0.25">
      <c r="A71" s="99">
        <f t="shared" si="3"/>
        <v>45839</v>
      </c>
      <c r="B71" s="100">
        <v>55</v>
      </c>
      <c r="C71" s="84">
        <f t="shared" si="4"/>
        <v>2816.02</v>
      </c>
      <c r="D71" s="101">
        <f t="shared" si="0"/>
        <v>7.04</v>
      </c>
      <c r="E71" s="101">
        <f t="shared" si="5"/>
        <v>16.240000000000002</v>
      </c>
      <c r="F71" s="101">
        <f t="shared" si="2"/>
        <v>23.28</v>
      </c>
      <c r="G71" s="101">
        <f t="shared" si="1"/>
        <v>2799.78</v>
      </c>
    </row>
    <row r="72" spans="1:7" x14ac:dyDescent="0.25">
      <c r="A72" s="99">
        <f t="shared" si="3"/>
        <v>45870</v>
      </c>
      <c r="B72" s="100">
        <v>56</v>
      </c>
      <c r="C72" s="84">
        <f t="shared" si="4"/>
        <v>2799.78</v>
      </c>
      <c r="D72" s="101">
        <f t="shared" si="0"/>
        <v>7</v>
      </c>
      <c r="E72" s="101">
        <f t="shared" si="5"/>
        <v>16.28</v>
      </c>
      <c r="F72" s="101">
        <f t="shared" si="2"/>
        <v>23.28</v>
      </c>
      <c r="G72" s="101">
        <f t="shared" si="1"/>
        <v>2783.5</v>
      </c>
    </row>
    <row r="73" spans="1:7" x14ac:dyDescent="0.25">
      <c r="A73" s="99">
        <f t="shared" si="3"/>
        <v>45901</v>
      </c>
      <c r="B73" s="100">
        <v>57</v>
      </c>
      <c r="C73" s="84">
        <f t="shared" si="4"/>
        <v>2783.5</v>
      </c>
      <c r="D73" s="101">
        <f t="shared" si="0"/>
        <v>6.96</v>
      </c>
      <c r="E73" s="101">
        <f t="shared" si="5"/>
        <v>16.32</v>
      </c>
      <c r="F73" s="101">
        <f t="shared" si="2"/>
        <v>23.28</v>
      </c>
      <c r="G73" s="101">
        <f t="shared" si="1"/>
        <v>2767.18</v>
      </c>
    </row>
    <row r="74" spans="1:7" x14ac:dyDescent="0.25">
      <c r="A74" s="99">
        <f t="shared" si="3"/>
        <v>45931</v>
      </c>
      <c r="B74" s="100">
        <v>58</v>
      </c>
      <c r="C74" s="84">
        <f t="shared" si="4"/>
        <v>2767.18</v>
      </c>
      <c r="D74" s="101">
        <f t="shared" si="0"/>
        <v>6.92</v>
      </c>
      <c r="E74" s="101">
        <f t="shared" si="5"/>
        <v>16.36</v>
      </c>
      <c r="F74" s="101">
        <f t="shared" si="2"/>
        <v>23.28</v>
      </c>
      <c r="G74" s="101">
        <f t="shared" si="1"/>
        <v>2750.8199999999997</v>
      </c>
    </row>
    <row r="75" spans="1:7" x14ac:dyDescent="0.25">
      <c r="A75" s="99">
        <f t="shared" si="3"/>
        <v>45962</v>
      </c>
      <c r="B75" s="100">
        <v>59</v>
      </c>
      <c r="C75" s="84">
        <f t="shared" si="4"/>
        <v>2750.8199999999997</v>
      </c>
      <c r="D75" s="101">
        <f t="shared" si="0"/>
        <v>6.88</v>
      </c>
      <c r="E75" s="101">
        <f t="shared" si="5"/>
        <v>16.400000000000002</v>
      </c>
      <c r="F75" s="101">
        <f t="shared" si="2"/>
        <v>23.28</v>
      </c>
      <c r="G75" s="101">
        <f t="shared" si="1"/>
        <v>2734.4199999999996</v>
      </c>
    </row>
    <row r="76" spans="1:7" x14ac:dyDescent="0.25">
      <c r="A76" s="99">
        <f t="shared" si="3"/>
        <v>45992</v>
      </c>
      <c r="B76" s="100">
        <v>60</v>
      </c>
      <c r="C76" s="84">
        <f>G75</f>
        <v>2734.4199999999996</v>
      </c>
      <c r="D76" s="101">
        <f>ROUND(C76*$E$13/12,2)</f>
        <v>6.84</v>
      </c>
      <c r="E76" s="101">
        <f>F76-D76</f>
        <v>16.440000000000001</v>
      </c>
      <c r="F76" s="101">
        <f t="shared" si="2"/>
        <v>23.28</v>
      </c>
      <c r="G76" s="101">
        <f>C76-E76</f>
        <v>2717.9799999999996</v>
      </c>
    </row>
    <row r="77" spans="1:7" x14ac:dyDescent="0.25">
      <c r="A77" s="99"/>
      <c r="B77" s="100"/>
      <c r="C77" s="84"/>
      <c r="D77" s="101"/>
      <c r="E77" s="101"/>
      <c r="F77" s="101"/>
      <c r="G77" s="101"/>
    </row>
    <row r="78" spans="1:7" x14ac:dyDescent="0.25">
      <c r="A78" s="99"/>
      <c r="B78" s="100"/>
      <c r="C78" s="84"/>
      <c r="D78" s="101"/>
      <c r="E78" s="101"/>
      <c r="F78" s="101"/>
      <c r="G78" s="101"/>
    </row>
    <row r="79" spans="1:7" x14ac:dyDescent="0.25">
      <c r="A79" s="99"/>
      <c r="B79" s="100"/>
      <c r="C79" s="84"/>
      <c r="D79" s="101"/>
      <c r="E79" s="101"/>
      <c r="F79" s="101"/>
      <c r="G79" s="101"/>
    </row>
    <row r="80" spans="1:7" x14ac:dyDescent="0.25">
      <c r="A80" s="99"/>
      <c r="B80" s="100"/>
      <c r="C80" s="84"/>
      <c r="D80" s="101"/>
      <c r="E80" s="101"/>
      <c r="F80" s="101"/>
      <c r="G80" s="101"/>
    </row>
    <row r="81" spans="1:7" x14ac:dyDescent="0.25">
      <c r="A81" s="99"/>
      <c r="B81" s="100"/>
      <c r="C81" s="84"/>
      <c r="D81" s="101"/>
      <c r="E81" s="101"/>
      <c r="F81" s="101"/>
      <c r="G81" s="101"/>
    </row>
    <row r="82" spans="1:7" x14ac:dyDescent="0.25">
      <c r="A82" s="99"/>
      <c r="B82" s="100"/>
      <c r="C82" s="84"/>
      <c r="D82" s="101"/>
      <c r="E82" s="101"/>
      <c r="F82" s="101"/>
      <c r="G82" s="101"/>
    </row>
    <row r="83" spans="1:7" x14ac:dyDescent="0.25">
      <c r="A83" s="99"/>
      <c r="B83" s="100"/>
      <c r="C83" s="84"/>
      <c r="D83" s="101"/>
      <c r="E83" s="101"/>
      <c r="F83" s="101"/>
      <c r="G83" s="101"/>
    </row>
    <row r="84" spans="1:7" x14ac:dyDescent="0.25">
      <c r="A84" s="99"/>
      <c r="B84" s="100"/>
      <c r="C84" s="84"/>
      <c r="D84" s="101"/>
      <c r="E84" s="101"/>
      <c r="F84" s="101"/>
      <c r="G84" s="101"/>
    </row>
    <row r="85" spans="1:7" x14ac:dyDescent="0.25">
      <c r="A85" s="99"/>
      <c r="B85" s="100"/>
      <c r="C85" s="84"/>
      <c r="D85" s="101"/>
      <c r="E85" s="101"/>
      <c r="F85" s="101"/>
      <c r="G85" s="101"/>
    </row>
    <row r="86" spans="1:7" x14ac:dyDescent="0.25">
      <c r="A86" s="99"/>
      <c r="B86" s="100"/>
      <c r="C86" s="84"/>
      <c r="D86" s="101"/>
      <c r="E86" s="101"/>
      <c r="F86" s="101"/>
      <c r="G86" s="101"/>
    </row>
    <row r="87" spans="1:7" x14ac:dyDescent="0.25">
      <c r="A87" s="99"/>
      <c r="B87" s="100"/>
      <c r="C87" s="84"/>
      <c r="D87" s="101"/>
      <c r="E87" s="101"/>
      <c r="F87" s="101"/>
      <c r="G87" s="101"/>
    </row>
    <row r="88" spans="1:7" x14ac:dyDescent="0.25">
      <c r="A88" s="99"/>
      <c r="B88" s="100"/>
      <c r="C88" s="84"/>
      <c r="D88" s="101"/>
      <c r="E88" s="101"/>
      <c r="F88" s="101"/>
      <c r="G88" s="101"/>
    </row>
    <row r="89" spans="1:7" x14ac:dyDescent="0.25">
      <c r="A89" s="99"/>
      <c r="B89" s="100"/>
      <c r="C89" s="84"/>
      <c r="D89" s="101"/>
      <c r="E89" s="101"/>
      <c r="F89" s="101"/>
      <c r="G89" s="101"/>
    </row>
    <row r="90" spans="1:7" x14ac:dyDescent="0.25">
      <c r="A90" s="99"/>
      <c r="B90" s="100"/>
      <c r="C90" s="84"/>
      <c r="D90" s="101"/>
      <c r="E90" s="101"/>
      <c r="F90" s="101"/>
      <c r="G90" s="101"/>
    </row>
    <row r="91" spans="1:7" x14ac:dyDescent="0.25">
      <c r="A91" s="99"/>
      <c r="B91" s="100"/>
      <c r="C91" s="84"/>
      <c r="D91" s="101"/>
      <c r="E91" s="101"/>
      <c r="F91" s="101"/>
      <c r="G91" s="101"/>
    </row>
    <row r="92" spans="1:7" x14ac:dyDescent="0.25">
      <c r="A92" s="99"/>
      <c r="B92" s="100"/>
      <c r="C92" s="84"/>
      <c r="D92" s="101"/>
      <c r="E92" s="101"/>
      <c r="F92" s="101"/>
      <c r="G92" s="101"/>
    </row>
    <row r="93" spans="1:7" x14ac:dyDescent="0.25">
      <c r="A93" s="99"/>
      <c r="B93" s="100"/>
      <c r="C93" s="84"/>
      <c r="D93" s="101"/>
      <c r="E93" s="101"/>
      <c r="F93" s="101"/>
      <c r="G93" s="101"/>
    </row>
    <row r="94" spans="1:7" x14ac:dyDescent="0.25">
      <c r="A94" s="99"/>
      <c r="B94" s="100"/>
      <c r="C94" s="84"/>
      <c r="D94" s="101"/>
      <c r="E94" s="101"/>
      <c r="F94" s="101"/>
      <c r="G94" s="101"/>
    </row>
    <row r="95" spans="1:7" x14ac:dyDescent="0.25">
      <c r="A95" s="99"/>
      <c r="B95" s="100"/>
      <c r="C95" s="84"/>
      <c r="D95" s="101"/>
      <c r="E95" s="101"/>
      <c r="F95" s="101"/>
      <c r="G95" s="101"/>
    </row>
    <row r="96" spans="1:7" x14ac:dyDescent="0.25">
      <c r="A96" s="99"/>
      <c r="B96" s="100"/>
      <c r="C96" s="84"/>
      <c r="D96" s="101"/>
      <c r="E96" s="101"/>
      <c r="F96" s="101"/>
      <c r="G96" s="101"/>
    </row>
    <row r="97" spans="1:7" x14ac:dyDescent="0.25">
      <c r="A97" s="99"/>
      <c r="B97" s="100"/>
      <c r="C97" s="84"/>
      <c r="D97" s="101"/>
      <c r="E97" s="101"/>
      <c r="F97" s="101"/>
      <c r="G97" s="101"/>
    </row>
    <row r="98" spans="1:7" x14ac:dyDescent="0.25">
      <c r="A98" s="99"/>
      <c r="B98" s="100"/>
      <c r="C98" s="84"/>
      <c r="D98" s="101"/>
      <c r="E98" s="101"/>
      <c r="F98" s="101"/>
      <c r="G98" s="101"/>
    </row>
    <row r="99" spans="1:7" x14ac:dyDescent="0.25">
      <c r="A99" s="99"/>
      <c r="B99" s="100"/>
      <c r="C99" s="84"/>
      <c r="D99" s="101"/>
      <c r="E99" s="101"/>
      <c r="F99" s="101"/>
      <c r="G99" s="101"/>
    </row>
    <row r="100" spans="1:7" x14ac:dyDescent="0.25">
      <c r="A100" s="99"/>
      <c r="B100" s="100"/>
      <c r="C100" s="84"/>
      <c r="D100" s="101"/>
      <c r="E100" s="101"/>
      <c r="F100" s="101"/>
      <c r="G100" s="101"/>
    </row>
    <row r="101" spans="1:7" x14ac:dyDescent="0.25">
      <c r="A101" s="99"/>
      <c r="B101" s="100"/>
      <c r="C101" s="84"/>
      <c r="D101" s="101"/>
      <c r="E101" s="101"/>
      <c r="F101" s="101"/>
      <c r="G101" s="101"/>
    </row>
    <row r="102" spans="1:7" x14ac:dyDescent="0.25">
      <c r="A102" s="99"/>
      <c r="B102" s="100"/>
      <c r="C102" s="84"/>
      <c r="D102" s="101"/>
      <c r="E102" s="101"/>
      <c r="F102" s="101"/>
      <c r="G102" s="101"/>
    </row>
    <row r="103" spans="1:7" x14ac:dyDescent="0.25">
      <c r="A103" s="99"/>
      <c r="B103" s="100"/>
      <c r="C103" s="84"/>
      <c r="D103" s="101"/>
      <c r="E103" s="101"/>
      <c r="F103" s="101"/>
      <c r="G103" s="101"/>
    </row>
    <row r="104" spans="1:7" x14ac:dyDescent="0.25">
      <c r="A104" s="99"/>
      <c r="B104" s="100"/>
      <c r="C104" s="84"/>
      <c r="D104" s="101"/>
      <c r="E104" s="101"/>
      <c r="F104" s="101"/>
      <c r="G104" s="101"/>
    </row>
    <row r="105" spans="1:7" x14ac:dyDescent="0.25">
      <c r="A105" s="99"/>
      <c r="B105" s="100"/>
      <c r="C105" s="84"/>
      <c r="D105" s="101"/>
      <c r="E105" s="101"/>
      <c r="F105" s="101"/>
      <c r="G105" s="101"/>
    </row>
    <row r="106" spans="1:7" x14ac:dyDescent="0.25">
      <c r="A106" s="99"/>
      <c r="B106" s="100"/>
      <c r="C106" s="84"/>
      <c r="D106" s="101"/>
      <c r="E106" s="101"/>
      <c r="F106" s="101"/>
      <c r="G106" s="101"/>
    </row>
    <row r="107" spans="1:7" x14ac:dyDescent="0.25">
      <c r="A107" s="99"/>
      <c r="B107" s="100"/>
      <c r="C107" s="84"/>
      <c r="D107" s="101"/>
      <c r="E107" s="101"/>
      <c r="F107" s="101"/>
      <c r="G107" s="101"/>
    </row>
    <row r="108" spans="1:7" x14ac:dyDescent="0.25">
      <c r="A108" s="99"/>
      <c r="B108" s="100"/>
      <c r="C108" s="84"/>
      <c r="D108" s="101"/>
      <c r="E108" s="101"/>
      <c r="F108" s="101"/>
      <c r="G108" s="101"/>
    </row>
    <row r="109" spans="1:7" x14ac:dyDescent="0.25">
      <c r="A109" s="99"/>
      <c r="B109" s="100"/>
      <c r="C109" s="84"/>
      <c r="D109" s="101"/>
      <c r="E109" s="101"/>
      <c r="F109" s="101"/>
      <c r="G109" s="101"/>
    </row>
    <row r="110" spans="1:7" x14ac:dyDescent="0.25">
      <c r="A110" s="99"/>
      <c r="B110" s="100"/>
      <c r="C110" s="84"/>
      <c r="D110" s="101"/>
      <c r="E110" s="101"/>
      <c r="F110" s="101"/>
      <c r="G110" s="101"/>
    </row>
    <row r="111" spans="1:7" x14ac:dyDescent="0.25">
      <c r="A111" s="99"/>
      <c r="B111" s="100"/>
      <c r="C111" s="84"/>
      <c r="D111" s="101"/>
      <c r="E111" s="101"/>
      <c r="F111" s="101"/>
      <c r="G111" s="101"/>
    </row>
    <row r="112" spans="1:7" x14ac:dyDescent="0.25">
      <c r="A112" s="99"/>
      <c r="B112" s="100"/>
      <c r="C112" s="84"/>
      <c r="D112" s="101"/>
      <c r="E112" s="101"/>
      <c r="F112" s="101"/>
      <c r="G112" s="101"/>
    </row>
    <row r="113" spans="1:7" x14ac:dyDescent="0.25">
      <c r="A113" s="99"/>
      <c r="B113" s="100"/>
      <c r="C113" s="84"/>
      <c r="D113" s="101"/>
      <c r="E113" s="101"/>
      <c r="F113" s="101"/>
      <c r="G113" s="101"/>
    </row>
    <row r="114" spans="1:7" x14ac:dyDescent="0.25">
      <c r="A114" s="99"/>
      <c r="B114" s="100"/>
      <c r="C114" s="84"/>
      <c r="D114" s="101"/>
      <c r="E114" s="101"/>
      <c r="F114" s="101"/>
      <c r="G114" s="101"/>
    </row>
    <row r="115" spans="1:7" x14ac:dyDescent="0.25">
      <c r="A115" s="99"/>
      <c r="B115" s="100"/>
      <c r="C115" s="84"/>
      <c r="D115" s="101"/>
      <c r="E115" s="101"/>
      <c r="F115" s="101"/>
      <c r="G115" s="101"/>
    </row>
    <row r="116" spans="1:7" x14ac:dyDescent="0.25">
      <c r="A116" s="99"/>
      <c r="B116" s="100"/>
      <c r="C116" s="84"/>
      <c r="D116" s="101"/>
      <c r="E116" s="101"/>
      <c r="F116" s="101"/>
      <c r="G116" s="101"/>
    </row>
    <row r="117" spans="1:7" x14ac:dyDescent="0.25">
      <c r="A117" s="99"/>
      <c r="B117" s="100"/>
      <c r="C117" s="84"/>
      <c r="D117" s="101"/>
      <c r="E117" s="101"/>
      <c r="F117" s="101"/>
      <c r="G117" s="101"/>
    </row>
    <row r="118" spans="1:7" x14ac:dyDescent="0.25">
      <c r="A118" s="99"/>
      <c r="B118" s="100"/>
      <c r="C118" s="84"/>
      <c r="D118" s="101"/>
      <c r="E118" s="101"/>
      <c r="F118" s="101"/>
      <c r="G118" s="101"/>
    </row>
    <row r="119" spans="1:7" x14ac:dyDescent="0.25">
      <c r="A119" s="99"/>
      <c r="B119" s="100"/>
      <c r="C119" s="84"/>
      <c r="D119" s="101"/>
      <c r="E119" s="101"/>
      <c r="F119" s="101"/>
      <c r="G119" s="101"/>
    </row>
    <row r="120" spans="1:7" x14ac:dyDescent="0.25">
      <c r="A120" s="99"/>
      <c r="B120" s="100"/>
      <c r="C120" s="84"/>
      <c r="D120" s="101"/>
      <c r="E120" s="101"/>
      <c r="F120" s="101"/>
      <c r="G120" s="101"/>
    </row>
    <row r="121" spans="1:7" x14ac:dyDescent="0.25">
      <c r="A121" s="99"/>
      <c r="B121" s="100"/>
      <c r="C121" s="84"/>
      <c r="D121" s="101"/>
      <c r="E121" s="101"/>
      <c r="F121" s="101"/>
      <c r="G121" s="101"/>
    </row>
    <row r="122" spans="1:7" x14ac:dyDescent="0.25">
      <c r="A122" s="99"/>
      <c r="B122" s="100"/>
      <c r="C122" s="84"/>
      <c r="D122" s="101"/>
      <c r="E122" s="101"/>
      <c r="F122" s="101"/>
      <c r="G122" s="101"/>
    </row>
    <row r="123" spans="1:7" x14ac:dyDescent="0.25">
      <c r="A123" s="99"/>
      <c r="B123" s="100"/>
      <c r="C123" s="84"/>
      <c r="D123" s="101"/>
      <c r="E123" s="101"/>
      <c r="F123" s="101"/>
      <c r="G123" s="101"/>
    </row>
    <row r="124" spans="1:7" x14ac:dyDescent="0.25">
      <c r="A124" s="99"/>
      <c r="B124" s="100"/>
      <c r="C124" s="84"/>
      <c r="D124" s="101"/>
      <c r="E124" s="101"/>
      <c r="F124" s="101"/>
      <c r="G124" s="101"/>
    </row>
    <row r="125" spans="1:7" x14ac:dyDescent="0.25">
      <c r="A125" s="99"/>
      <c r="B125" s="100"/>
      <c r="C125" s="84"/>
      <c r="D125" s="101"/>
      <c r="E125" s="101"/>
      <c r="F125" s="101"/>
      <c r="G125" s="101"/>
    </row>
    <row r="126" spans="1:7" x14ac:dyDescent="0.25">
      <c r="A126" s="99"/>
      <c r="B126" s="100"/>
      <c r="C126" s="84"/>
      <c r="D126" s="101"/>
      <c r="E126" s="101"/>
      <c r="F126" s="101"/>
      <c r="G126" s="101"/>
    </row>
    <row r="127" spans="1:7" x14ac:dyDescent="0.25">
      <c r="A127" s="99"/>
      <c r="B127" s="100"/>
      <c r="C127" s="84"/>
      <c r="D127" s="101"/>
      <c r="E127" s="101"/>
      <c r="F127" s="101"/>
      <c r="G127" s="101"/>
    </row>
    <row r="128" spans="1:7" x14ac:dyDescent="0.25">
      <c r="A128" s="99"/>
      <c r="B128" s="100"/>
      <c r="C128" s="84"/>
      <c r="D128" s="101"/>
      <c r="E128" s="101"/>
      <c r="F128" s="101"/>
      <c r="G128" s="101"/>
    </row>
    <row r="129" spans="1:7" x14ac:dyDescent="0.25">
      <c r="A129" s="99"/>
      <c r="B129" s="100"/>
      <c r="C129" s="84"/>
      <c r="D129" s="101"/>
      <c r="E129" s="101"/>
      <c r="F129" s="101"/>
      <c r="G129" s="101"/>
    </row>
    <row r="130" spans="1:7" x14ac:dyDescent="0.25">
      <c r="A130" s="99"/>
      <c r="B130" s="100"/>
      <c r="C130" s="84"/>
      <c r="D130" s="101"/>
      <c r="E130" s="101"/>
      <c r="F130" s="101"/>
      <c r="G130" s="101"/>
    </row>
    <row r="131" spans="1:7" x14ac:dyDescent="0.25">
      <c r="A131" s="99"/>
      <c r="B131" s="100"/>
      <c r="C131" s="84"/>
      <c r="D131" s="101"/>
      <c r="E131" s="101"/>
      <c r="F131" s="101"/>
      <c r="G131" s="101"/>
    </row>
    <row r="132" spans="1:7" x14ac:dyDescent="0.25">
      <c r="A132" s="99"/>
      <c r="B132" s="100"/>
      <c r="C132" s="84"/>
      <c r="D132" s="101"/>
      <c r="E132" s="101"/>
      <c r="F132" s="101"/>
      <c r="G132" s="101"/>
    </row>
    <row r="133" spans="1:7" x14ac:dyDescent="0.25">
      <c r="A133" s="99"/>
      <c r="B133" s="100"/>
      <c r="C133" s="84"/>
      <c r="D133" s="101"/>
      <c r="E133" s="101"/>
      <c r="F133" s="101"/>
      <c r="G133" s="101"/>
    </row>
    <row r="134" spans="1:7" x14ac:dyDescent="0.25">
      <c r="A134" s="99"/>
      <c r="B134" s="100"/>
      <c r="C134" s="84"/>
      <c r="D134" s="101"/>
      <c r="E134" s="101"/>
      <c r="F134" s="101"/>
      <c r="G134" s="101"/>
    </row>
    <row r="135" spans="1:7" x14ac:dyDescent="0.25">
      <c r="A135" s="99"/>
      <c r="B135" s="100"/>
      <c r="C135" s="84"/>
      <c r="D135" s="101"/>
      <c r="E135" s="101"/>
      <c r="F135" s="101"/>
      <c r="G135" s="101"/>
    </row>
    <row r="136" spans="1:7" x14ac:dyDescent="0.25">
      <c r="A136" s="99"/>
      <c r="B136" s="100"/>
      <c r="C136" s="84"/>
      <c r="D136" s="101"/>
      <c r="E136" s="101"/>
      <c r="F136" s="101"/>
      <c r="G136" s="10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4"/>
  <sheetViews>
    <sheetView zoomScaleNormal="100" workbookViewId="0">
      <selection activeCell="K15" sqref="K15"/>
    </sheetView>
  </sheetViews>
  <sheetFormatPr defaultColWidth="9.140625" defaultRowHeight="15" x14ac:dyDescent="0.25"/>
  <cols>
    <col min="1" max="1" width="9.140625" style="96"/>
    <col min="2" max="2" width="7.85546875" style="96" customWidth="1"/>
    <col min="3" max="3" width="14.7109375" style="96" customWidth="1"/>
    <col min="4" max="4" width="14.28515625" style="96" customWidth="1"/>
    <col min="5" max="7" width="14.7109375" style="96" customWidth="1"/>
    <col min="8" max="16384" width="9.140625" style="96"/>
  </cols>
  <sheetData>
    <row r="1" spans="1:13" x14ac:dyDescent="0.25">
      <c r="A1" s="78"/>
      <c r="B1" s="78"/>
      <c r="C1" s="78"/>
      <c r="D1" s="78"/>
      <c r="E1" s="78"/>
      <c r="F1" s="78"/>
      <c r="G1" s="79"/>
    </row>
    <row r="2" spans="1:13" x14ac:dyDescent="0.25">
      <c r="A2" s="78"/>
      <c r="B2" s="78"/>
      <c r="C2" s="78"/>
      <c r="D2" s="78"/>
      <c r="E2" s="78"/>
      <c r="F2" s="80"/>
      <c r="G2" s="81"/>
    </row>
    <row r="3" spans="1:13" x14ac:dyDescent="0.25">
      <c r="A3" s="78"/>
      <c r="B3" s="78"/>
      <c r="C3" s="78"/>
      <c r="D3" s="78"/>
      <c r="E3" s="78"/>
      <c r="F3" s="80"/>
      <c r="G3" s="81"/>
    </row>
    <row r="4" spans="1:13" ht="21" x14ac:dyDescent="0.35">
      <c r="A4" s="78"/>
      <c r="B4" s="140" t="s">
        <v>66</v>
      </c>
      <c r="C4" s="78"/>
      <c r="D4" s="78"/>
      <c r="E4" s="83"/>
      <c r="F4" s="141" t="str">
        <f>'Lisa 3'!D6</f>
        <v>Paide, Tallinna mnt 12</v>
      </c>
      <c r="G4" s="82"/>
      <c r="K4" s="115"/>
      <c r="L4" s="114"/>
    </row>
    <row r="5" spans="1:13" x14ac:dyDescent="0.25">
      <c r="A5" s="78"/>
      <c r="B5" s="78"/>
      <c r="C5" s="78"/>
      <c r="D5" s="78"/>
      <c r="E5" s="78"/>
      <c r="F5" s="84"/>
      <c r="G5" s="78"/>
      <c r="K5" s="113"/>
      <c r="L5" s="114"/>
    </row>
    <row r="6" spans="1:13" x14ac:dyDescent="0.25">
      <c r="A6" s="78"/>
      <c r="B6" s="85" t="s">
        <v>31</v>
      </c>
      <c r="C6" s="86"/>
      <c r="D6" s="87"/>
      <c r="E6" s="136">
        <v>43466</v>
      </c>
      <c r="F6" s="88"/>
      <c r="G6" s="78"/>
      <c r="K6" s="128"/>
      <c r="L6" s="128"/>
    </row>
    <row r="7" spans="1:13" x14ac:dyDescent="0.25">
      <c r="A7" s="78"/>
      <c r="B7" s="89" t="s">
        <v>32</v>
      </c>
      <c r="C7" s="100"/>
      <c r="E7" s="137">
        <v>120</v>
      </c>
      <c r="F7" s="93" t="s">
        <v>21</v>
      </c>
      <c r="G7" s="78"/>
      <c r="K7" s="130"/>
      <c r="L7" s="130"/>
    </row>
    <row r="8" spans="1:13" x14ac:dyDescent="0.25">
      <c r="A8" s="78"/>
      <c r="B8" s="89" t="s">
        <v>64</v>
      </c>
      <c r="C8" s="100"/>
      <c r="D8" s="131">
        <f>E6-1</f>
        <v>43465</v>
      </c>
      <c r="E8" s="132">
        <v>0</v>
      </c>
      <c r="F8" s="93" t="s">
        <v>34</v>
      </c>
      <c r="G8" s="78"/>
      <c r="K8" s="130"/>
      <c r="L8" s="130"/>
    </row>
    <row r="9" spans="1:13" x14ac:dyDescent="0.25">
      <c r="A9" s="78"/>
      <c r="B9" s="89" t="s">
        <v>65</v>
      </c>
      <c r="C9" s="100"/>
      <c r="D9" s="131">
        <f>EDATE(D8,E7)</f>
        <v>47118</v>
      </c>
      <c r="E9" s="132">
        <v>0</v>
      </c>
      <c r="F9" s="93" t="s">
        <v>34</v>
      </c>
      <c r="G9" s="133"/>
      <c r="K9" s="130"/>
      <c r="L9" s="130"/>
    </row>
    <row r="10" spans="1:13" x14ac:dyDescent="0.25">
      <c r="A10" s="78"/>
      <c r="B10" s="89" t="s">
        <v>35</v>
      </c>
      <c r="C10" s="100"/>
      <c r="E10" s="138">
        <v>1</v>
      </c>
      <c r="F10" s="93"/>
      <c r="G10" s="78"/>
      <c r="K10" s="134"/>
      <c r="L10" s="134"/>
    </row>
    <row r="11" spans="1:13" x14ac:dyDescent="0.25">
      <c r="A11" s="78"/>
      <c r="B11" s="122" t="s">
        <v>62</v>
      </c>
      <c r="C11" s="119"/>
      <c r="D11" s="120"/>
      <c r="E11" s="121">
        <v>3.9E-2</v>
      </c>
      <c r="F11" s="94"/>
      <c r="G11" s="95"/>
      <c r="K11" s="130"/>
      <c r="L11" s="130"/>
      <c r="M11" s="134"/>
    </row>
    <row r="12" spans="1:13" x14ac:dyDescent="0.25">
      <c r="A12" s="78"/>
      <c r="B12" s="129"/>
      <c r="C12" s="100"/>
      <c r="E12" s="135"/>
      <c r="F12" s="129"/>
      <c r="G12" s="95"/>
      <c r="K12" s="130"/>
      <c r="L12" s="130"/>
      <c r="M12" s="134"/>
    </row>
    <row r="13" spans="1:13" x14ac:dyDescent="0.25">
      <c r="K13" s="130"/>
      <c r="L13" s="130"/>
      <c r="M13" s="134"/>
    </row>
    <row r="14" spans="1:13" ht="15.75" thickBot="1" x14ac:dyDescent="0.3">
      <c r="A14" s="98" t="s">
        <v>38</v>
      </c>
      <c r="B14" s="98" t="s">
        <v>39</v>
      </c>
      <c r="C14" s="98" t="s">
        <v>40</v>
      </c>
      <c r="D14" s="98" t="s">
        <v>41</v>
      </c>
      <c r="E14" s="98" t="s">
        <v>42</v>
      </c>
      <c r="F14" s="98" t="s">
        <v>43</v>
      </c>
      <c r="G14" s="98" t="s">
        <v>44</v>
      </c>
      <c r="K14" s="130"/>
      <c r="L14" s="130"/>
      <c r="M14" s="134"/>
    </row>
    <row r="15" spans="1:13" x14ac:dyDescent="0.25">
      <c r="A15" s="99">
        <f>E6</f>
        <v>43466</v>
      </c>
      <c r="B15" s="100">
        <v>1</v>
      </c>
      <c r="C15" s="84">
        <f>E8</f>
        <v>0</v>
      </c>
      <c r="D15" s="101">
        <f>ROUND(IPMT($E$11/12,B15,$E$7,-$E$8,$E$9,0),2)</f>
        <v>0</v>
      </c>
      <c r="E15" s="101">
        <f>ROUND(PPMT($E$11/12,B15,$E$7,-$E$8,$E$9,0),2)</f>
        <v>0</v>
      </c>
      <c r="F15" s="101">
        <f>ROUND(PMT($E$11/12,E7,-E8,E9),2)</f>
        <v>0</v>
      </c>
      <c r="G15" s="101">
        <f>C15-E15</f>
        <v>0</v>
      </c>
      <c r="K15" s="130"/>
      <c r="L15" s="130"/>
      <c r="M15" s="134"/>
    </row>
    <row r="16" spans="1:13" x14ac:dyDescent="0.25">
      <c r="A16" s="99">
        <f>EDATE(A15,1)</f>
        <v>43497</v>
      </c>
      <c r="B16" s="100">
        <v>2</v>
      </c>
      <c r="C16" s="84">
        <f>G15</f>
        <v>0</v>
      </c>
      <c r="D16" s="101">
        <f t="shared" ref="D16:D73" si="0">ROUND(C16*$E$11/12,2)</f>
        <v>0</v>
      </c>
      <c r="E16" s="101">
        <f>PPMT($E$11/12,B16,$E$7,-$E$8,$E$9,0)</f>
        <v>0</v>
      </c>
      <c r="F16" s="101">
        <f>F15</f>
        <v>0</v>
      </c>
      <c r="G16" s="101">
        <f t="shared" ref="G16:G73" si="1">C16-E16</f>
        <v>0</v>
      </c>
      <c r="K16" s="130"/>
      <c r="L16" s="130"/>
      <c r="M16" s="134"/>
    </row>
    <row r="17" spans="1:13" x14ac:dyDescent="0.25">
      <c r="A17" s="99">
        <f>EDATE(A16,1)</f>
        <v>43525</v>
      </c>
      <c r="B17" s="100">
        <v>3</v>
      </c>
      <c r="C17" s="84">
        <f>G16</f>
        <v>0</v>
      </c>
      <c r="D17" s="101">
        <f t="shared" si="0"/>
        <v>0</v>
      </c>
      <c r="E17" s="101">
        <f t="shared" ref="E17:E79" si="2">PPMT($E$11/12,B17,$E$7,-$E$8,$E$9,0)</f>
        <v>0</v>
      </c>
      <c r="F17" s="101">
        <f t="shared" ref="F17:F80" si="3">F16</f>
        <v>0</v>
      </c>
      <c r="G17" s="101">
        <f t="shared" si="1"/>
        <v>0</v>
      </c>
      <c r="K17" s="130"/>
      <c r="L17" s="130"/>
      <c r="M17" s="134"/>
    </row>
    <row r="18" spans="1:13" x14ac:dyDescent="0.25">
      <c r="A18" s="99">
        <f t="shared" ref="A18:A81" si="4">EDATE(A17,1)</f>
        <v>43556</v>
      </c>
      <c r="B18" s="100">
        <v>4</v>
      </c>
      <c r="C18" s="84">
        <f t="shared" ref="C18:C73" si="5">G17</f>
        <v>0</v>
      </c>
      <c r="D18" s="101">
        <f t="shared" si="0"/>
        <v>0</v>
      </c>
      <c r="E18" s="101">
        <f t="shared" si="2"/>
        <v>0</v>
      </c>
      <c r="F18" s="101">
        <f t="shared" si="3"/>
        <v>0</v>
      </c>
      <c r="G18" s="101">
        <f t="shared" si="1"/>
        <v>0</v>
      </c>
      <c r="K18" s="130"/>
      <c r="L18" s="130"/>
      <c r="M18" s="134"/>
    </row>
    <row r="19" spans="1:13" x14ac:dyDescent="0.25">
      <c r="A19" s="99">
        <f t="shared" si="4"/>
        <v>43586</v>
      </c>
      <c r="B19" s="100">
        <v>5</v>
      </c>
      <c r="C19" s="84">
        <f t="shared" si="5"/>
        <v>0</v>
      </c>
      <c r="D19" s="101">
        <f t="shared" si="0"/>
        <v>0</v>
      </c>
      <c r="E19" s="101">
        <f t="shared" si="2"/>
        <v>0</v>
      </c>
      <c r="F19" s="101">
        <f t="shared" si="3"/>
        <v>0</v>
      </c>
      <c r="G19" s="101">
        <f t="shared" si="1"/>
        <v>0</v>
      </c>
      <c r="K19" s="130"/>
      <c r="L19" s="130"/>
      <c r="M19" s="134"/>
    </row>
    <row r="20" spans="1:13" x14ac:dyDescent="0.25">
      <c r="A20" s="99">
        <f t="shared" si="4"/>
        <v>43617</v>
      </c>
      <c r="B20" s="100">
        <v>6</v>
      </c>
      <c r="C20" s="84">
        <f t="shared" si="5"/>
        <v>0</v>
      </c>
      <c r="D20" s="101">
        <f t="shared" si="0"/>
        <v>0</v>
      </c>
      <c r="E20" s="101">
        <f t="shared" si="2"/>
        <v>0</v>
      </c>
      <c r="F20" s="101">
        <f t="shared" si="3"/>
        <v>0</v>
      </c>
      <c r="G20" s="101">
        <f t="shared" si="1"/>
        <v>0</v>
      </c>
      <c r="K20" s="130"/>
      <c r="L20" s="130"/>
      <c r="M20" s="134"/>
    </row>
    <row r="21" spans="1:13" x14ac:dyDescent="0.25">
      <c r="A21" s="99">
        <f t="shared" si="4"/>
        <v>43647</v>
      </c>
      <c r="B21" s="100">
        <v>7</v>
      </c>
      <c r="C21" s="84">
        <f t="shared" si="5"/>
        <v>0</v>
      </c>
      <c r="D21" s="101">
        <f t="shared" si="0"/>
        <v>0</v>
      </c>
      <c r="E21" s="101">
        <f t="shared" si="2"/>
        <v>0</v>
      </c>
      <c r="F21" s="101">
        <f t="shared" si="3"/>
        <v>0</v>
      </c>
      <c r="G21" s="101">
        <f t="shared" si="1"/>
        <v>0</v>
      </c>
      <c r="K21" s="130"/>
      <c r="L21" s="130"/>
      <c r="M21" s="134"/>
    </row>
    <row r="22" spans="1:13" x14ac:dyDescent="0.25">
      <c r="A22" s="99">
        <f>EDATE(A21,1)</f>
        <v>43678</v>
      </c>
      <c r="B22" s="100">
        <v>8</v>
      </c>
      <c r="C22" s="84">
        <f t="shared" si="5"/>
        <v>0</v>
      </c>
      <c r="D22" s="101">
        <f t="shared" si="0"/>
        <v>0</v>
      </c>
      <c r="E22" s="101">
        <f t="shared" si="2"/>
        <v>0</v>
      </c>
      <c r="F22" s="101">
        <f t="shared" si="3"/>
        <v>0</v>
      </c>
      <c r="G22" s="101">
        <f t="shared" si="1"/>
        <v>0</v>
      </c>
      <c r="K22" s="130"/>
      <c r="L22" s="130"/>
      <c r="M22" s="134"/>
    </row>
    <row r="23" spans="1:13" x14ac:dyDescent="0.25">
      <c r="A23" s="99">
        <f t="shared" si="4"/>
        <v>43709</v>
      </c>
      <c r="B23" s="100">
        <v>9</v>
      </c>
      <c r="C23" s="84">
        <f t="shared" si="5"/>
        <v>0</v>
      </c>
      <c r="D23" s="101">
        <f t="shared" si="0"/>
        <v>0</v>
      </c>
      <c r="E23" s="101">
        <f t="shared" si="2"/>
        <v>0</v>
      </c>
      <c r="F23" s="101">
        <f t="shared" si="3"/>
        <v>0</v>
      </c>
      <c r="G23" s="101">
        <f t="shared" si="1"/>
        <v>0</v>
      </c>
      <c r="K23" s="130"/>
      <c r="L23" s="130"/>
      <c r="M23" s="134"/>
    </row>
    <row r="24" spans="1:13" x14ac:dyDescent="0.25">
      <c r="A24" s="99">
        <f t="shared" si="4"/>
        <v>43739</v>
      </c>
      <c r="B24" s="100">
        <v>10</v>
      </c>
      <c r="C24" s="84">
        <f t="shared" si="5"/>
        <v>0</v>
      </c>
      <c r="D24" s="101">
        <f t="shared" si="0"/>
        <v>0</v>
      </c>
      <c r="E24" s="101">
        <f t="shared" si="2"/>
        <v>0</v>
      </c>
      <c r="F24" s="101">
        <f t="shared" si="3"/>
        <v>0</v>
      </c>
      <c r="G24" s="101">
        <f t="shared" si="1"/>
        <v>0</v>
      </c>
      <c r="K24" s="130"/>
      <c r="L24" s="130"/>
      <c r="M24" s="134"/>
    </row>
    <row r="25" spans="1:13" x14ac:dyDescent="0.25">
      <c r="A25" s="99">
        <f t="shared" si="4"/>
        <v>43770</v>
      </c>
      <c r="B25" s="100">
        <v>11</v>
      </c>
      <c r="C25" s="84">
        <f t="shared" si="5"/>
        <v>0</v>
      </c>
      <c r="D25" s="101">
        <f t="shared" si="0"/>
        <v>0</v>
      </c>
      <c r="E25" s="101">
        <f t="shared" si="2"/>
        <v>0</v>
      </c>
      <c r="F25" s="101">
        <f t="shared" si="3"/>
        <v>0</v>
      </c>
      <c r="G25" s="101">
        <f t="shared" si="1"/>
        <v>0</v>
      </c>
    </row>
    <row r="26" spans="1:13" x14ac:dyDescent="0.25">
      <c r="A26" s="99">
        <f t="shared" si="4"/>
        <v>43800</v>
      </c>
      <c r="B26" s="100">
        <v>12</v>
      </c>
      <c r="C26" s="84">
        <f t="shared" si="5"/>
        <v>0</v>
      </c>
      <c r="D26" s="101">
        <f t="shared" si="0"/>
        <v>0</v>
      </c>
      <c r="E26" s="101">
        <f t="shared" si="2"/>
        <v>0</v>
      </c>
      <c r="F26" s="101">
        <f t="shared" si="3"/>
        <v>0</v>
      </c>
      <c r="G26" s="101">
        <f t="shared" si="1"/>
        <v>0</v>
      </c>
    </row>
    <row r="27" spans="1:13" x14ac:dyDescent="0.25">
      <c r="A27" s="99">
        <f t="shared" si="4"/>
        <v>43831</v>
      </c>
      <c r="B27" s="100">
        <v>13</v>
      </c>
      <c r="C27" s="84">
        <f t="shared" si="5"/>
        <v>0</v>
      </c>
      <c r="D27" s="101">
        <f t="shared" si="0"/>
        <v>0</v>
      </c>
      <c r="E27" s="101">
        <f t="shared" si="2"/>
        <v>0</v>
      </c>
      <c r="F27" s="101">
        <f t="shared" si="3"/>
        <v>0</v>
      </c>
      <c r="G27" s="101">
        <f t="shared" si="1"/>
        <v>0</v>
      </c>
    </row>
    <row r="28" spans="1:13" x14ac:dyDescent="0.25">
      <c r="A28" s="99">
        <f t="shared" si="4"/>
        <v>43862</v>
      </c>
      <c r="B28" s="100">
        <v>14</v>
      </c>
      <c r="C28" s="84">
        <f t="shared" si="5"/>
        <v>0</v>
      </c>
      <c r="D28" s="101">
        <f t="shared" si="0"/>
        <v>0</v>
      </c>
      <c r="E28" s="101">
        <f t="shared" si="2"/>
        <v>0</v>
      </c>
      <c r="F28" s="101">
        <f t="shared" si="3"/>
        <v>0</v>
      </c>
      <c r="G28" s="101">
        <f t="shared" si="1"/>
        <v>0</v>
      </c>
    </row>
    <row r="29" spans="1:13" x14ac:dyDescent="0.25">
      <c r="A29" s="99">
        <f t="shared" si="4"/>
        <v>43891</v>
      </c>
      <c r="B29" s="100">
        <v>15</v>
      </c>
      <c r="C29" s="84">
        <f t="shared" si="5"/>
        <v>0</v>
      </c>
      <c r="D29" s="101">
        <f t="shared" si="0"/>
        <v>0</v>
      </c>
      <c r="E29" s="101">
        <f t="shared" si="2"/>
        <v>0</v>
      </c>
      <c r="F29" s="101">
        <f t="shared" si="3"/>
        <v>0</v>
      </c>
      <c r="G29" s="101">
        <f t="shared" si="1"/>
        <v>0</v>
      </c>
    </row>
    <row r="30" spans="1:13" x14ac:dyDescent="0.25">
      <c r="A30" s="99">
        <f t="shared" si="4"/>
        <v>43922</v>
      </c>
      <c r="B30" s="100">
        <v>16</v>
      </c>
      <c r="C30" s="84">
        <f t="shared" si="5"/>
        <v>0</v>
      </c>
      <c r="D30" s="101">
        <f t="shared" si="0"/>
        <v>0</v>
      </c>
      <c r="E30" s="101">
        <f t="shared" si="2"/>
        <v>0</v>
      </c>
      <c r="F30" s="101">
        <f t="shared" si="3"/>
        <v>0</v>
      </c>
      <c r="G30" s="101">
        <f t="shared" si="1"/>
        <v>0</v>
      </c>
    </row>
    <row r="31" spans="1:13" x14ac:dyDescent="0.25">
      <c r="A31" s="99">
        <f t="shared" si="4"/>
        <v>43952</v>
      </c>
      <c r="B31" s="100">
        <v>17</v>
      </c>
      <c r="C31" s="84">
        <f t="shared" si="5"/>
        <v>0</v>
      </c>
      <c r="D31" s="101">
        <f t="shared" si="0"/>
        <v>0</v>
      </c>
      <c r="E31" s="101">
        <f t="shared" si="2"/>
        <v>0</v>
      </c>
      <c r="F31" s="101">
        <f t="shared" si="3"/>
        <v>0</v>
      </c>
      <c r="G31" s="101">
        <f t="shared" si="1"/>
        <v>0</v>
      </c>
    </row>
    <row r="32" spans="1:13" x14ac:dyDescent="0.25">
      <c r="A32" s="99">
        <f t="shared" si="4"/>
        <v>43983</v>
      </c>
      <c r="B32" s="100">
        <v>18</v>
      </c>
      <c r="C32" s="84">
        <f t="shared" si="5"/>
        <v>0</v>
      </c>
      <c r="D32" s="101">
        <f t="shared" si="0"/>
        <v>0</v>
      </c>
      <c r="E32" s="101">
        <f t="shared" si="2"/>
        <v>0</v>
      </c>
      <c r="F32" s="101">
        <f t="shared" si="3"/>
        <v>0</v>
      </c>
      <c r="G32" s="101">
        <f t="shared" si="1"/>
        <v>0</v>
      </c>
    </row>
    <row r="33" spans="1:7" x14ac:dyDescent="0.25">
      <c r="A33" s="99">
        <f t="shared" si="4"/>
        <v>44013</v>
      </c>
      <c r="B33" s="100">
        <v>19</v>
      </c>
      <c r="C33" s="84">
        <f t="shared" si="5"/>
        <v>0</v>
      </c>
      <c r="D33" s="101">
        <f t="shared" si="0"/>
        <v>0</v>
      </c>
      <c r="E33" s="101">
        <f t="shared" si="2"/>
        <v>0</v>
      </c>
      <c r="F33" s="101">
        <f t="shared" si="3"/>
        <v>0</v>
      </c>
      <c r="G33" s="101">
        <f t="shared" si="1"/>
        <v>0</v>
      </c>
    </row>
    <row r="34" spans="1:7" x14ac:dyDescent="0.25">
      <c r="A34" s="99">
        <f t="shared" si="4"/>
        <v>44044</v>
      </c>
      <c r="B34" s="100">
        <v>20</v>
      </c>
      <c r="C34" s="84">
        <f t="shared" si="5"/>
        <v>0</v>
      </c>
      <c r="D34" s="101">
        <f t="shared" si="0"/>
        <v>0</v>
      </c>
      <c r="E34" s="101">
        <f t="shared" si="2"/>
        <v>0</v>
      </c>
      <c r="F34" s="101">
        <f t="shared" si="3"/>
        <v>0</v>
      </c>
      <c r="G34" s="101">
        <f t="shared" si="1"/>
        <v>0</v>
      </c>
    </row>
    <row r="35" spans="1:7" x14ac:dyDescent="0.25">
      <c r="A35" s="99">
        <f t="shared" si="4"/>
        <v>44075</v>
      </c>
      <c r="B35" s="100">
        <v>21</v>
      </c>
      <c r="C35" s="84">
        <f t="shared" si="5"/>
        <v>0</v>
      </c>
      <c r="D35" s="101">
        <f t="shared" si="0"/>
        <v>0</v>
      </c>
      <c r="E35" s="101">
        <f t="shared" si="2"/>
        <v>0</v>
      </c>
      <c r="F35" s="101">
        <f t="shared" si="3"/>
        <v>0</v>
      </c>
      <c r="G35" s="101">
        <f t="shared" si="1"/>
        <v>0</v>
      </c>
    </row>
    <row r="36" spans="1:7" x14ac:dyDescent="0.25">
      <c r="A36" s="99">
        <f t="shared" si="4"/>
        <v>44105</v>
      </c>
      <c r="B36" s="100">
        <v>22</v>
      </c>
      <c r="C36" s="84">
        <f t="shared" si="5"/>
        <v>0</v>
      </c>
      <c r="D36" s="101">
        <f t="shared" si="0"/>
        <v>0</v>
      </c>
      <c r="E36" s="101">
        <f t="shared" si="2"/>
        <v>0</v>
      </c>
      <c r="F36" s="101">
        <f t="shared" si="3"/>
        <v>0</v>
      </c>
      <c r="G36" s="101">
        <f t="shared" si="1"/>
        <v>0</v>
      </c>
    </row>
    <row r="37" spans="1:7" x14ac:dyDescent="0.25">
      <c r="A37" s="99">
        <f t="shared" si="4"/>
        <v>44136</v>
      </c>
      <c r="B37" s="100">
        <v>23</v>
      </c>
      <c r="C37" s="84">
        <f t="shared" si="5"/>
        <v>0</v>
      </c>
      <c r="D37" s="101">
        <f t="shared" si="0"/>
        <v>0</v>
      </c>
      <c r="E37" s="101">
        <f t="shared" si="2"/>
        <v>0</v>
      </c>
      <c r="F37" s="101">
        <f t="shared" si="3"/>
        <v>0</v>
      </c>
      <c r="G37" s="101">
        <f t="shared" si="1"/>
        <v>0</v>
      </c>
    </row>
    <row r="38" spans="1:7" x14ac:dyDescent="0.25">
      <c r="A38" s="99">
        <f t="shared" si="4"/>
        <v>44166</v>
      </c>
      <c r="B38" s="100">
        <v>24</v>
      </c>
      <c r="C38" s="84">
        <f t="shared" si="5"/>
        <v>0</v>
      </c>
      <c r="D38" s="101">
        <f t="shared" si="0"/>
        <v>0</v>
      </c>
      <c r="E38" s="101">
        <f t="shared" si="2"/>
        <v>0</v>
      </c>
      <c r="F38" s="101">
        <f t="shared" si="3"/>
        <v>0</v>
      </c>
      <c r="G38" s="101">
        <f t="shared" si="1"/>
        <v>0</v>
      </c>
    </row>
    <row r="39" spans="1:7" x14ac:dyDescent="0.25">
      <c r="A39" s="99">
        <f t="shared" si="4"/>
        <v>44197</v>
      </c>
      <c r="B39" s="100">
        <v>25</v>
      </c>
      <c r="C39" s="84">
        <f t="shared" si="5"/>
        <v>0</v>
      </c>
      <c r="D39" s="101">
        <f t="shared" si="0"/>
        <v>0</v>
      </c>
      <c r="E39" s="101">
        <f t="shared" si="2"/>
        <v>0</v>
      </c>
      <c r="F39" s="101">
        <f t="shared" si="3"/>
        <v>0</v>
      </c>
      <c r="G39" s="101">
        <f t="shared" si="1"/>
        <v>0</v>
      </c>
    </row>
    <row r="40" spans="1:7" x14ac:dyDescent="0.25">
      <c r="A40" s="99">
        <f t="shared" si="4"/>
        <v>44228</v>
      </c>
      <c r="B40" s="100">
        <v>26</v>
      </c>
      <c r="C40" s="84">
        <f t="shared" si="5"/>
        <v>0</v>
      </c>
      <c r="D40" s="101">
        <f t="shared" si="0"/>
        <v>0</v>
      </c>
      <c r="E40" s="101">
        <f t="shared" si="2"/>
        <v>0</v>
      </c>
      <c r="F40" s="101">
        <f t="shared" si="3"/>
        <v>0</v>
      </c>
      <c r="G40" s="101">
        <f t="shared" si="1"/>
        <v>0</v>
      </c>
    </row>
    <row r="41" spans="1:7" x14ac:dyDescent="0.25">
      <c r="A41" s="99">
        <f t="shared" si="4"/>
        <v>44256</v>
      </c>
      <c r="B41" s="100">
        <v>27</v>
      </c>
      <c r="C41" s="84">
        <f t="shared" si="5"/>
        <v>0</v>
      </c>
      <c r="D41" s="101">
        <f t="shared" si="0"/>
        <v>0</v>
      </c>
      <c r="E41" s="101">
        <f t="shared" si="2"/>
        <v>0</v>
      </c>
      <c r="F41" s="101">
        <f t="shared" si="3"/>
        <v>0</v>
      </c>
      <c r="G41" s="101">
        <f t="shared" si="1"/>
        <v>0</v>
      </c>
    </row>
    <row r="42" spans="1:7" x14ac:dyDescent="0.25">
      <c r="A42" s="99">
        <f t="shared" si="4"/>
        <v>44287</v>
      </c>
      <c r="B42" s="100">
        <v>28</v>
      </c>
      <c r="C42" s="84">
        <f t="shared" si="5"/>
        <v>0</v>
      </c>
      <c r="D42" s="101">
        <f t="shared" si="0"/>
        <v>0</v>
      </c>
      <c r="E42" s="101">
        <f t="shared" si="2"/>
        <v>0</v>
      </c>
      <c r="F42" s="101">
        <f t="shared" si="3"/>
        <v>0</v>
      </c>
      <c r="G42" s="101">
        <f t="shared" si="1"/>
        <v>0</v>
      </c>
    </row>
    <row r="43" spans="1:7" x14ac:dyDescent="0.25">
      <c r="A43" s="99">
        <f t="shared" si="4"/>
        <v>44317</v>
      </c>
      <c r="B43" s="100">
        <v>29</v>
      </c>
      <c r="C43" s="84">
        <f t="shared" si="5"/>
        <v>0</v>
      </c>
      <c r="D43" s="101">
        <f t="shared" si="0"/>
        <v>0</v>
      </c>
      <c r="E43" s="101">
        <f t="shared" si="2"/>
        <v>0</v>
      </c>
      <c r="F43" s="101">
        <f t="shared" si="3"/>
        <v>0</v>
      </c>
      <c r="G43" s="101">
        <f t="shared" si="1"/>
        <v>0</v>
      </c>
    </row>
    <row r="44" spans="1:7" x14ac:dyDescent="0.25">
      <c r="A44" s="99">
        <f t="shared" si="4"/>
        <v>44348</v>
      </c>
      <c r="B44" s="100">
        <v>30</v>
      </c>
      <c r="C44" s="84">
        <f t="shared" si="5"/>
        <v>0</v>
      </c>
      <c r="D44" s="101">
        <f t="shared" si="0"/>
        <v>0</v>
      </c>
      <c r="E44" s="101">
        <f t="shared" si="2"/>
        <v>0</v>
      </c>
      <c r="F44" s="101">
        <f t="shared" si="3"/>
        <v>0</v>
      </c>
      <c r="G44" s="101">
        <f t="shared" si="1"/>
        <v>0</v>
      </c>
    </row>
    <row r="45" spans="1:7" x14ac:dyDescent="0.25">
      <c r="A45" s="99">
        <f t="shared" si="4"/>
        <v>44378</v>
      </c>
      <c r="B45" s="100">
        <v>31</v>
      </c>
      <c r="C45" s="84">
        <f t="shared" si="5"/>
        <v>0</v>
      </c>
      <c r="D45" s="101">
        <f t="shared" si="0"/>
        <v>0</v>
      </c>
      <c r="E45" s="101">
        <f t="shared" si="2"/>
        <v>0</v>
      </c>
      <c r="F45" s="101">
        <f t="shared" si="3"/>
        <v>0</v>
      </c>
      <c r="G45" s="101">
        <f t="shared" si="1"/>
        <v>0</v>
      </c>
    </row>
    <row r="46" spans="1:7" x14ac:dyDescent="0.25">
      <c r="A46" s="99">
        <f t="shared" si="4"/>
        <v>44409</v>
      </c>
      <c r="B46" s="100">
        <v>32</v>
      </c>
      <c r="C46" s="84">
        <f t="shared" si="5"/>
        <v>0</v>
      </c>
      <c r="D46" s="101">
        <f t="shared" si="0"/>
        <v>0</v>
      </c>
      <c r="E46" s="101">
        <f t="shared" si="2"/>
        <v>0</v>
      </c>
      <c r="F46" s="101">
        <f t="shared" si="3"/>
        <v>0</v>
      </c>
      <c r="G46" s="101">
        <f t="shared" si="1"/>
        <v>0</v>
      </c>
    </row>
    <row r="47" spans="1:7" x14ac:dyDescent="0.25">
      <c r="A47" s="99">
        <f t="shared" si="4"/>
        <v>44440</v>
      </c>
      <c r="B47" s="100">
        <v>33</v>
      </c>
      <c r="C47" s="84">
        <f t="shared" si="5"/>
        <v>0</v>
      </c>
      <c r="D47" s="101">
        <f t="shared" si="0"/>
        <v>0</v>
      </c>
      <c r="E47" s="101">
        <f t="shared" si="2"/>
        <v>0</v>
      </c>
      <c r="F47" s="101">
        <f t="shared" si="3"/>
        <v>0</v>
      </c>
      <c r="G47" s="101">
        <f t="shared" si="1"/>
        <v>0</v>
      </c>
    </row>
    <row r="48" spans="1:7" x14ac:dyDescent="0.25">
      <c r="A48" s="99">
        <f t="shared" si="4"/>
        <v>44470</v>
      </c>
      <c r="B48" s="100">
        <v>34</v>
      </c>
      <c r="C48" s="84">
        <f t="shared" si="5"/>
        <v>0</v>
      </c>
      <c r="D48" s="101">
        <f t="shared" si="0"/>
        <v>0</v>
      </c>
      <c r="E48" s="101">
        <f t="shared" si="2"/>
        <v>0</v>
      </c>
      <c r="F48" s="101">
        <f t="shared" si="3"/>
        <v>0</v>
      </c>
      <c r="G48" s="101">
        <f t="shared" si="1"/>
        <v>0</v>
      </c>
    </row>
    <row r="49" spans="1:7" x14ac:dyDescent="0.25">
      <c r="A49" s="99">
        <f t="shared" si="4"/>
        <v>44501</v>
      </c>
      <c r="B49" s="100">
        <v>35</v>
      </c>
      <c r="C49" s="84">
        <f t="shared" si="5"/>
        <v>0</v>
      </c>
      <c r="D49" s="101">
        <f t="shared" si="0"/>
        <v>0</v>
      </c>
      <c r="E49" s="101">
        <f t="shared" si="2"/>
        <v>0</v>
      </c>
      <c r="F49" s="101">
        <f t="shared" si="3"/>
        <v>0</v>
      </c>
      <c r="G49" s="101">
        <f t="shared" si="1"/>
        <v>0</v>
      </c>
    </row>
    <row r="50" spans="1:7" x14ac:dyDescent="0.25">
      <c r="A50" s="99">
        <f t="shared" si="4"/>
        <v>44531</v>
      </c>
      <c r="B50" s="100">
        <v>36</v>
      </c>
      <c r="C50" s="84">
        <f t="shared" si="5"/>
        <v>0</v>
      </c>
      <c r="D50" s="101">
        <f t="shared" si="0"/>
        <v>0</v>
      </c>
      <c r="E50" s="101">
        <f t="shared" si="2"/>
        <v>0</v>
      </c>
      <c r="F50" s="101">
        <f t="shared" si="3"/>
        <v>0</v>
      </c>
      <c r="G50" s="101">
        <f t="shared" si="1"/>
        <v>0</v>
      </c>
    </row>
    <row r="51" spans="1:7" x14ac:dyDescent="0.25">
      <c r="A51" s="99">
        <f t="shared" si="4"/>
        <v>44562</v>
      </c>
      <c r="B51" s="100">
        <v>37</v>
      </c>
      <c r="C51" s="84">
        <f t="shared" si="5"/>
        <v>0</v>
      </c>
      <c r="D51" s="101">
        <f t="shared" si="0"/>
        <v>0</v>
      </c>
      <c r="E51" s="101">
        <f t="shared" si="2"/>
        <v>0</v>
      </c>
      <c r="F51" s="101">
        <f t="shared" si="3"/>
        <v>0</v>
      </c>
      <c r="G51" s="101">
        <f t="shared" si="1"/>
        <v>0</v>
      </c>
    </row>
    <row r="52" spans="1:7" x14ac:dyDescent="0.25">
      <c r="A52" s="99">
        <f t="shared" si="4"/>
        <v>44593</v>
      </c>
      <c r="B52" s="100">
        <v>38</v>
      </c>
      <c r="C52" s="84">
        <f t="shared" si="5"/>
        <v>0</v>
      </c>
      <c r="D52" s="101">
        <f t="shared" si="0"/>
        <v>0</v>
      </c>
      <c r="E52" s="101">
        <f t="shared" si="2"/>
        <v>0</v>
      </c>
      <c r="F52" s="101">
        <f t="shared" si="3"/>
        <v>0</v>
      </c>
      <c r="G52" s="101">
        <f t="shared" si="1"/>
        <v>0</v>
      </c>
    </row>
    <row r="53" spans="1:7" x14ac:dyDescent="0.25">
      <c r="A53" s="99">
        <f t="shared" si="4"/>
        <v>44621</v>
      </c>
      <c r="B53" s="100">
        <v>39</v>
      </c>
      <c r="C53" s="84">
        <f t="shared" si="5"/>
        <v>0</v>
      </c>
      <c r="D53" s="101">
        <f t="shared" si="0"/>
        <v>0</v>
      </c>
      <c r="E53" s="101">
        <f t="shared" si="2"/>
        <v>0</v>
      </c>
      <c r="F53" s="101">
        <f t="shared" si="3"/>
        <v>0</v>
      </c>
      <c r="G53" s="101">
        <f t="shared" si="1"/>
        <v>0</v>
      </c>
    </row>
    <row r="54" spans="1:7" x14ac:dyDescent="0.25">
      <c r="A54" s="99">
        <f t="shared" si="4"/>
        <v>44652</v>
      </c>
      <c r="B54" s="100">
        <v>40</v>
      </c>
      <c r="C54" s="84">
        <f t="shared" si="5"/>
        <v>0</v>
      </c>
      <c r="D54" s="101">
        <f t="shared" si="0"/>
        <v>0</v>
      </c>
      <c r="E54" s="101">
        <f t="shared" si="2"/>
        <v>0</v>
      </c>
      <c r="F54" s="101">
        <f t="shared" si="3"/>
        <v>0</v>
      </c>
      <c r="G54" s="101">
        <f t="shared" si="1"/>
        <v>0</v>
      </c>
    </row>
    <row r="55" spans="1:7" x14ac:dyDescent="0.25">
      <c r="A55" s="99">
        <f t="shared" si="4"/>
        <v>44682</v>
      </c>
      <c r="B55" s="100">
        <v>41</v>
      </c>
      <c r="C55" s="84">
        <f t="shared" si="5"/>
        <v>0</v>
      </c>
      <c r="D55" s="101">
        <f t="shared" si="0"/>
        <v>0</v>
      </c>
      <c r="E55" s="101">
        <f t="shared" si="2"/>
        <v>0</v>
      </c>
      <c r="F55" s="101">
        <f t="shared" si="3"/>
        <v>0</v>
      </c>
      <c r="G55" s="101">
        <f t="shared" si="1"/>
        <v>0</v>
      </c>
    </row>
    <row r="56" spans="1:7" x14ac:dyDescent="0.25">
      <c r="A56" s="99">
        <f t="shared" si="4"/>
        <v>44713</v>
      </c>
      <c r="B56" s="100">
        <v>42</v>
      </c>
      <c r="C56" s="84">
        <f t="shared" si="5"/>
        <v>0</v>
      </c>
      <c r="D56" s="101">
        <f t="shared" si="0"/>
        <v>0</v>
      </c>
      <c r="E56" s="101">
        <f t="shared" si="2"/>
        <v>0</v>
      </c>
      <c r="F56" s="101">
        <f t="shared" si="3"/>
        <v>0</v>
      </c>
      <c r="G56" s="101">
        <f t="shared" si="1"/>
        <v>0</v>
      </c>
    </row>
    <row r="57" spans="1:7" x14ac:dyDescent="0.25">
      <c r="A57" s="99">
        <f t="shared" si="4"/>
        <v>44743</v>
      </c>
      <c r="B57" s="100">
        <v>43</v>
      </c>
      <c r="C57" s="84">
        <f t="shared" si="5"/>
        <v>0</v>
      </c>
      <c r="D57" s="101">
        <f t="shared" si="0"/>
        <v>0</v>
      </c>
      <c r="E57" s="101">
        <f t="shared" si="2"/>
        <v>0</v>
      </c>
      <c r="F57" s="101">
        <f t="shared" si="3"/>
        <v>0</v>
      </c>
      <c r="G57" s="101">
        <f t="shared" si="1"/>
        <v>0</v>
      </c>
    </row>
    <row r="58" spans="1:7" x14ac:dyDescent="0.25">
      <c r="A58" s="99">
        <f t="shared" si="4"/>
        <v>44774</v>
      </c>
      <c r="B58" s="100">
        <v>44</v>
      </c>
      <c r="C58" s="84">
        <f t="shared" si="5"/>
        <v>0</v>
      </c>
      <c r="D58" s="101">
        <f t="shared" si="0"/>
        <v>0</v>
      </c>
      <c r="E58" s="101">
        <f t="shared" si="2"/>
        <v>0</v>
      </c>
      <c r="F58" s="101">
        <f t="shared" si="3"/>
        <v>0</v>
      </c>
      <c r="G58" s="101">
        <f t="shared" si="1"/>
        <v>0</v>
      </c>
    </row>
    <row r="59" spans="1:7" x14ac:dyDescent="0.25">
      <c r="A59" s="99">
        <f t="shared" si="4"/>
        <v>44805</v>
      </c>
      <c r="B59" s="100">
        <v>45</v>
      </c>
      <c r="C59" s="84">
        <f t="shared" si="5"/>
        <v>0</v>
      </c>
      <c r="D59" s="101">
        <f t="shared" si="0"/>
        <v>0</v>
      </c>
      <c r="E59" s="101">
        <f t="shared" si="2"/>
        <v>0</v>
      </c>
      <c r="F59" s="101">
        <f t="shared" si="3"/>
        <v>0</v>
      </c>
      <c r="G59" s="101">
        <f t="shared" si="1"/>
        <v>0</v>
      </c>
    </row>
    <row r="60" spans="1:7" x14ac:dyDescent="0.25">
      <c r="A60" s="99">
        <f t="shared" si="4"/>
        <v>44835</v>
      </c>
      <c r="B60" s="100">
        <v>46</v>
      </c>
      <c r="C60" s="84">
        <f t="shared" si="5"/>
        <v>0</v>
      </c>
      <c r="D60" s="101">
        <f t="shared" si="0"/>
        <v>0</v>
      </c>
      <c r="E60" s="101">
        <f t="shared" si="2"/>
        <v>0</v>
      </c>
      <c r="F60" s="101">
        <f t="shared" si="3"/>
        <v>0</v>
      </c>
      <c r="G60" s="101">
        <f t="shared" si="1"/>
        <v>0</v>
      </c>
    </row>
    <row r="61" spans="1:7" x14ac:dyDescent="0.25">
      <c r="A61" s="99">
        <f t="shared" si="4"/>
        <v>44866</v>
      </c>
      <c r="B61" s="100">
        <v>47</v>
      </c>
      <c r="C61" s="84">
        <f t="shared" si="5"/>
        <v>0</v>
      </c>
      <c r="D61" s="101">
        <f t="shared" si="0"/>
        <v>0</v>
      </c>
      <c r="E61" s="101">
        <f t="shared" si="2"/>
        <v>0</v>
      </c>
      <c r="F61" s="101">
        <f t="shared" si="3"/>
        <v>0</v>
      </c>
      <c r="G61" s="101">
        <f t="shared" si="1"/>
        <v>0</v>
      </c>
    </row>
    <row r="62" spans="1:7" x14ac:dyDescent="0.25">
      <c r="A62" s="99">
        <f t="shared" si="4"/>
        <v>44896</v>
      </c>
      <c r="B62" s="100">
        <v>48</v>
      </c>
      <c r="C62" s="84">
        <f t="shared" si="5"/>
        <v>0</v>
      </c>
      <c r="D62" s="101">
        <f t="shared" si="0"/>
        <v>0</v>
      </c>
      <c r="E62" s="101">
        <f t="shared" si="2"/>
        <v>0</v>
      </c>
      <c r="F62" s="101">
        <f t="shared" si="3"/>
        <v>0</v>
      </c>
      <c r="G62" s="101">
        <f t="shared" si="1"/>
        <v>0</v>
      </c>
    </row>
    <row r="63" spans="1:7" x14ac:dyDescent="0.25">
      <c r="A63" s="99">
        <f t="shared" si="4"/>
        <v>44927</v>
      </c>
      <c r="B63" s="100">
        <v>49</v>
      </c>
      <c r="C63" s="84">
        <f t="shared" si="5"/>
        <v>0</v>
      </c>
      <c r="D63" s="101">
        <f t="shared" si="0"/>
        <v>0</v>
      </c>
      <c r="E63" s="101">
        <f t="shared" si="2"/>
        <v>0</v>
      </c>
      <c r="F63" s="101">
        <f t="shared" si="3"/>
        <v>0</v>
      </c>
      <c r="G63" s="101">
        <f t="shared" si="1"/>
        <v>0</v>
      </c>
    </row>
    <row r="64" spans="1:7" x14ac:dyDescent="0.25">
      <c r="A64" s="99">
        <f t="shared" si="4"/>
        <v>44958</v>
      </c>
      <c r="B64" s="100">
        <v>50</v>
      </c>
      <c r="C64" s="84">
        <f t="shared" si="5"/>
        <v>0</v>
      </c>
      <c r="D64" s="101">
        <f t="shared" si="0"/>
        <v>0</v>
      </c>
      <c r="E64" s="101">
        <f t="shared" si="2"/>
        <v>0</v>
      </c>
      <c r="F64" s="101">
        <f t="shared" si="3"/>
        <v>0</v>
      </c>
      <c r="G64" s="101">
        <f t="shared" si="1"/>
        <v>0</v>
      </c>
    </row>
    <row r="65" spans="1:7" x14ac:dyDescent="0.25">
      <c r="A65" s="99">
        <f t="shared" si="4"/>
        <v>44986</v>
      </c>
      <c r="B65" s="100">
        <v>51</v>
      </c>
      <c r="C65" s="84">
        <f t="shared" si="5"/>
        <v>0</v>
      </c>
      <c r="D65" s="101">
        <f t="shared" si="0"/>
        <v>0</v>
      </c>
      <c r="E65" s="101">
        <f t="shared" si="2"/>
        <v>0</v>
      </c>
      <c r="F65" s="101">
        <f t="shared" si="3"/>
        <v>0</v>
      </c>
      <c r="G65" s="101">
        <f t="shared" si="1"/>
        <v>0</v>
      </c>
    </row>
    <row r="66" spans="1:7" x14ac:dyDescent="0.25">
      <c r="A66" s="99">
        <f t="shared" si="4"/>
        <v>45017</v>
      </c>
      <c r="B66" s="100">
        <v>52</v>
      </c>
      <c r="C66" s="84">
        <f t="shared" si="5"/>
        <v>0</v>
      </c>
      <c r="D66" s="101">
        <f t="shared" si="0"/>
        <v>0</v>
      </c>
      <c r="E66" s="101">
        <f t="shared" si="2"/>
        <v>0</v>
      </c>
      <c r="F66" s="101">
        <f t="shared" si="3"/>
        <v>0</v>
      </c>
      <c r="G66" s="101">
        <f t="shared" si="1"/>
        <v>0</v>
      </c>
    </row>
    <row r="67" spans="1:7" x14ac:dyDescent="0.25">
      <c r="A67" s="99">
        <f t="shared" si="4"/>
        <v>45047</v>
      </c>
      <c r="B67" s="100">
        <v>53</v>
      </c>
      <c r="C67" s="84">
        <f t="shared" si="5"/>
        <v>0</v>
      </c>
      <c r="D67" s="101">
        <f t="shared" si="0"/>
        <v>0</v>
      </c>
      <c r="E67" s="101">
        <f t="shared" si="2"/>
        <v>0</v>
      </c>
      <c r="F67" s="101">
        <f t="shared" si="3"/>
        <v>0</v>
      </c>
      <c r="G67" s="101">
        <f t="shared" si="1"/>
        <v>0</v>
      </c>
    </row>
    <row r="68" spans="1:7" x14ac:dyDescent="0.25">
      <c r="A68" s="99">
        <f t="shared" si="4"/>
        <v>45078</v>
      </c>
      <c r="B68" s="100">
        <v>54</v>
      </c>
      <c r="C68" s="84">
        <f t="shared" si="5"/>
        <v>0</v>
      </c>
      <c r="D68" s="101">
        <f t="shared" si="0"/>
        <v>0</v>
      </c>
      <c r="E68" s="101">
        <f t="shared" si="2"/>
        <v>0</v>
      </c>
      <c r="F68" s="101">
        <f t="shared" si="3"/>
        <v>0</v>
      </c>
      <c r="G68" s="101">
        <f t="shared" si="1"/>
        <v>0</v>
      </c>
    </row>
    <row r="69" spans="1:7" x14ac:dyDescent="0.25">
      <c r="A69" s="99">
        <f t="shared" si="4"/>
        <v>45108</v>
      </c>
      <c r="B69" s="100">
        <v>55</v>
      </c>
      <c r="C69" s="84">
        <f t="shared" si="5"/>
        <v>0</v>
      </c>
      <c r="D69" s="101">
        <f t="shared" si="0"/>
        <v>0</v>
      </c>
      <c r="E69" s="101">
        <f t="shared" si="2"/>
        <v>0</v>
      </c>
      <c r="F69" s="101">
        <f t="shared" si="3"/>
        <v>0</v>
      </c>
      <c r="G69" s="101">
        <f t="shared" si="1"/>
        <v>0</v>
      </c>
    </row>
    <row r="70" spans="1:7" x14ac:dyDescent="0.25">
      <c r="A70" s="99">
        <f t="shared" si="4"/>
        <v>45139</v>
      </c>
      <c r="B70" s="100">
        <v>56</v>
      </c>
      <c r="C70" s="84">
        <f t="shared" si="5"/>
        <v>0</v>
      </c>
      <c r="D70" s="101">
        <f t="shared" si="0"/>
        <v>0</v>
      </c>
      <c r="E70" s="101">
        <f t="shared" si="2"/>
        <v>0</v>
      </c>
      <c r="F70" s="101">
        <f t="shared" si="3"/>
        <v>0</v>
      </c>
      <c r="G70" s="101">
        <f t="shared" si="1"/>
        <v>0</v>
      </c>
    </row>
    <row r="71" spans="1:7" x14ac:dyDescent="0.25">
      <c r="A71" s="99">
        <f t="shared" si="4"/>
        <v>45170</v>
      </c>
      <c r="B71" s="100">
        <v>57</v>
      </c>
      <c r="C71" s="84">
        <f t="shared" si="5"/>
        <v>0</v>
      </c>
      <c r="D71" s="101">
        <f t="shared" si="0"/>
        <v>0</v>
      </c>
      <c r="E71" s="101">
        <f t="shared" si="2"/>
        <v>0</v>
      </c>
      <c r="F71" s="101">
        <f t="shared" si="3"/>
        <v>0</v>
      </c>
      <c r="G71" s="101">
        <f t="shared" si="1"/>
        <v>0</v>
      </c>
    </row>
    <row r="72" spans="1:7" x14ac:dyDescent="0.25">
      <c r="A72" s="99">
        <f t="shared" si="4"/>
        <v>45200</v>
      </c>
      <c r="B72" s="100">
        <v>58</v>
      </c>
      <c r="C72" s="84">
        <f t="shared" si="5"/>
        <v>0</v>
      </c>
      <c r="D72" s="101">
        <f t="shared" si="0"/>
        <v>0</v>
      </c>
      <c r="E72" s="101">
        <f t="shared" si="2"/>
        <v>0</v>
      </c>
      <c r="F72" s="101">
        <f t="shared" si="3"/>
        <v>0</v>
      </c>
      <c r="G72" s="101">
        <f t="shared" si="1"/>
        <v>0</v>
      </c>
    </row>
    <row r="73" spans="1:7" x14ac:dyDescent="0.25">
      <c r="A73" s="99">
        <f t="shared" si="4"/>
        <v>45231</v>
      </c>
      <c r="B73" s="100">
        <v>59</v>
      </c>
      <c r="C73" s="84">
        <f t="shared" si="5"/>
        <v>0</v>
      </c>
      <c r="D73" s="101">
        <f t="shared" si="0"/>
        <v>0</v>
      </c>
      <c r="E73" s="101">
        <f t="shared" si="2"/>
        <v>0</v>
      </c>
      <c r="F73" s="101">
        <f t="shared" si="3"/>
        <v>0</v>
      </c>
      <c r="G73" s="101">
        <f t="shared" si="1"/>
        <v>0</v>
      </c>
    </row>
    <row r="74" spans="1:7" x14ac:dyDescent="0.25">
      <c r="A74" s="99">
        <f t="shared" si="4"/>
        <v>45261</v>
      </c>
      <c r="B74" s="100">
        <v>60</v>
      </c>
      <c r="C74" s="84">
        <f>G73</f>
        <v>0</v>
      </c>
      <c r="D74" s="101">
        <f>ROUND(C74*$E$11/12,2)</f>
        <v>0</v>
      </c>
      <c r="E74" s="101">
        <f t="shared" si="2"/>
        <v>0</v>
      </c>
      <c r="F74" s="101">
        <f t="shared" si="3"/>
        <v>0</v>
      </c>
      <c r="G74" s="101">
        <f>C74-E74</f>
        <v>0</v>
      </c>
    </row>
    <row r="75" spans="1:7" x14ac:dyDescent="0.25">
      <c r="A75" s="99">
        <f t="shared" si="4"/>
        <v>45292</v>
      </c>
      <c r="B75" s="100">
        <v>61</v>
      </c>
      <c r="C75" s="84">
        <f t="shared" ref="C75:C134" si="6">G74</f>
        <v>0</v>
      </c>
      <c r="D75" s="101">
        <f t="shared" ref="D75:D134" si="7">ROUND(C75*$E$11/12,2)</f>
        <v>0</v>
      </c>
      <c r="E75" s="101">
        <f t="shared" si="2"/>
        <v>0</v>
      </c>
      <c r="F75" s="101">
        <f t="shared" si="3"/>
        <v>0</v>
      </c>
      <c r="G75" s="101">
        <f t="shared" ref="G75:G134" si="8">C75-E75</f>
        <v>0</v>
      </c>
    </row>
    <row r="76" spans="1:7" x14ac:dyDescent="0.25">
      <c r="A76" s="99">
        <f t="shared" si="4"/>
        <v>45323</v>
      </c>
      <c r="B76" s="100">
        <v>62</v>
      </c>
      <c r="C76" s="84">
        <f t="shared" si="6"/>
        <v>0</v>
      </c>
      <c r="D76" s="101">
        <f t="shared" si="7"/>
        <v>0</v>
      </c>
      <c r="E76" s="101">
        <f t="shared" si="2"/>
        <v>0</v>
      </c>
      <c r="F76" s="101">
        <f t="shared" si="3"/>
        <v>0</v>
      </c>
      <c r="G76" s="101">
        <f t="shared" si="8"/>
        <v>0</v>
      </c>
    </row>
    <row r="77" spans="1:7" x14ac:dyDescent="0.25">
      <c r="A77" s="99">
        <f t="shared" si="4"/>
        <v>45352</v>
      </c>
      <c r="B77" s="100">
        <v>63</v>
      </c>
      <c r="C77" s="84">
        <f t="shared" si="6"/>
        <v>0</v>
      </c>
      <c r="D77" s="101">
        <f t="shared" si="7"/>
        <v>0</v>
      </c>
      <c r="E77" s="101">
        <f t="shared" si="2"/>
        <v>0</v>
      </c>
      <c r="F77" s="101">
        <f t="shared" si="3"/>
        <v>0</v>
      </c>
      <c r="G77" s="101">
        <f t="shared" si="8"/>
        <v>0</v>
      </c>
    </row>
    <row r="78" spans="1:7" x14ac:dyDescent="0.25">
      <c r="A78" s="99">
        <f t="shared" si="4"/>
        <v>45383</v>
      </c>
      <c r="B78" s="100">
        <v>64</v>
      </c>
      <c r="C78" s="84">
        <f t="shared" si="6"/>
        <v>0</v>
      </c>
      <c r="D78" s="101">
        <f t="shared" si="7"/>
        <v>0</v>
      </c>
      <c r="E78" s="101">
        <f t="shared" si="2"/>
        <v>0</v>
      </c>
      <c r="F78" s="101">
        <f t="shared" si="3"/>
        <v>0</v>
      </c>
      <c r="G78" s="101">
        <f t="shared" si="8"/>
        <v>0</v>
      </c>
    </row>
    <row r="79" spans="1:7" x14ac:dyDescent="0.25">
      <c r="A79" s="99">
        <f t="shared" si="4"/>
        <v>45413</v>
      </c>
      <c r="B79" s="100">
        <v>65</v>
      </c>
      <c r="C79" s="84">
        <f t="shared" si="6"/>
        <v>0</v>
      </c>
      <c r="D79" s="101">
        <f t="shared" si="7"/>
        <v>0</v>
      </c>
      <c r="E79" s="101">
        <f t="shared" si="2"/>
        <v>0</v>
      </c>
      <c r="F79" s="101">
        <f t="shared" si="3"/>
        <v>0</v>
      </c>
      <c r="G79" s="101">
        <f t="shared" si="8"/>
        <v>0</v>
      </c>
    </row>
    <row r="80" spans="1:7" x14ac:dyDescent="0.25">
      <c r="A80" s="99">
        <f t="shared" si="4"/>
        <v>45444</v>
      </c>
      <c r="B80" s="100">
        <v>66</v>
      </c>
      <c r="C80" s="84">
        <f t="shared" si="6"/>
        <v>0</v>
      </c>
      <c r="D80" s="101">
        <f t="shared" si="7"/>
        <v>0</v>
      </c>
      <c r="E80" s="101">
        <f t="shared" ref="E80:E134" si="9">PPMT($E$11/12,B80,$E$7,-$E$8,$E$9,0)</f>
        <v>0</v>
      </c>
      <c r="F80" s="101">
        <f t="shared" si="3"/>
        <v>0</v>
      </c>
      <c r="G80" s="101">
        <f t="shared" si="8"/>
        <v>0</v>
      </c>
    </row>
    <row r="81" spans="1:7" x14ac:dyDescent="0.25">
      <c r="A81" s="99">
        <f t="shared" si="4"/>
        <v>45474</v>
      </c>
      <c r="B81" s="100">
        <v>67</v>
      </c>
      <c r="C81" s="84">
        <f t="shared" si="6"/>
        <v>0</v>
      </c>
      <c r="D81" s="101">
        <f t="shared" si="7"/>
        <v>0</v>
      </c>
      <c r="E81" s="101">
        <f t="shared" si="9"/>
        <v>0</v>
      </c>
      <c r="F81" s="101">
        <f t="shared" ref="F81:F134" si="10">F80</f>
        <v>0</v>
      </c>
      <c r="G81" s="101">
        <f t="shared" si="8"/>
        <v>0</v>
      </c>
    </row>
    <row r="82" spans="1:7" x14ac:dyDescent="0.25">
      <c r="A82" s="99">
        <f t="shared" ref="A82:A134" si="11">EDATE(A81,1)</f>
        <v>45505</v>
      </c>
      <c r="B82" s="100">
        <v>68</v>
      </c>
      <c r="C82" s="84">
        <f t="shared" si="6"/>
        <v>0</v>
      </c>
      <c r="D82" s="101">
        <f t="shared" si="7"/>
        <v>0</v>
      </c>
      <c r="E82" s="101">
        <f t="shared" si="9"/>
        <v>0</v>
      </c>
      <c r="F82" s="101">
        <f t="shared" si="10"/>
        <v>0</v>
      </c>
      <c r="G82" s="101">
        <f t="shared" si="8"/>
        <v>0</v>
      </c>
    </row>
    <row r="83" spans="1:7" x14ac:dyDescent="0.25">
      <c r="A83" s="99">
        <f t="shared" si="11"/>
        <v>45536</v>
      </c>
      <c r="B83" s="100">
        <v>69</v>
      </c>
      <c r="C83" s="84">
        <f t="shared" si="6"/>
        <v>0</v>
      </c>
      <c r="D83" s="101">
        <f t="shared" si="7"/>
        <v>0</v>
      </c>
      <c r="E83" s="101">
        <f t="shared" si="9"/>
        <v>0</v>
      </c>
      <c r="F83" s="101">
        <f t="shared" si="10"/>
        <v>0</v>
      </c>
      <c r="G83" s="101">
        <f t="shared" si="8"/>
        <v>0</v>
      </c>
    </row>
    <row r="84" spans="1:7" x14ac:dyDescent="0.25">
      <c r="A84" s="99">
        <f t="shared" si="11"/>
        <v>45566</v>
      </c>
      <c r="B84" s="100">
        <v>70</v>
      </c>
      <c r="C84" s="84">
        <f t="shared" si="6"/>
        <v>0</v>
      </c>
      <c r="D84" s="101">
        <f t="shared" si="7"/>
        <v>0</v>
      </c>
      <c r="E84" s="101">
        <f t="shared" si="9"/>
        <v>0</v>
      </c>
      <c r="F84" s="101">
        <f t="shared" si="10"/>
        <v>0</v>
      </c>
      <c r="G84" s="101">
        <f t="shared" si="8"/>
        <v>0</v>
      </c>
    </row>
    <row r="85" spans="1:7" x14ac:dyDescent="0.25">
      <c r="A85" s="99">
        <f t="shared" si="11"/>
        <v>45597</v>
      </c>
      <c r="B85" s="100">
        <v>71</v>
      </c>
      <c r="C85" s="84">
        <f t="shared" si="6"/>
        <v>0</v>
      </c>
      <c r="D85" s="101">
        <f t="shared" si="7"/>
        <v>0</v>
      </c>
      <c r="E85" s="101">
        <f t="shared" si="9"/>
        <v>0</v>
      </c>
      <c r="F85" s="101">
        <f t="shared" si="10"/>
        <v>0</v>
      </c>
      <c r="G85" s="101">
        <f t="shared" si="8"/>
        <v>0</v>
      </c>
    </row>
    <row r="86" spans="1:7" x14ac:dyDescent="0.25">
      <c r="A86" s="99">
        <f t="shared" si="11"/>
        <v>45627</v>
      </c>
      <c r="B86" s="100">
        <v>72</v>
      </c>
      <c r="C86" s="84">
        <f t="shared" si="6"/>
        <v>0</v>
      </c>
      <c r="D86" s="101">
        <f t="shared" si="7"/>
        <v>0</v>
      </c>
      <c r="E86" s="101">
        <f t="shared" si="9"/>
        <v>0</v>
      </c>
      <c r="F86" s="101">
        <f t="shared" si="10"/>
        <v>0</v>
      </c>
      <c r="G86" s="101">
        <f t="shared" si="8"/>
        <v>0</v>
      </c>
    </row>
    <row r="87" spans="1:7" x14ac:dyDescent="0.25">
      <c r="A87" s="99">
        <f t="shared" si="11"/>
        <v>45658</v>
      </c>
      <c r="B87" s="100">
        <v>73</v>
      </c>
      <c r="C87" s="84">
        <f t="shared" si="6"/>
        <v>0</v>
      </c>
      <c r="D87" s="101">
        <f t="shared" si="7"/>
        <v>0</v>
      </c>
      <c r="E87" s="101">
        <f t="shared" si="9"/>
        <v>0</v>
      </c>
      <c r="F87" s="101">
        <f t="shared" si="10"/>
        <v>0</v>
      </c>
      <c r="G87" s="101">
        <f t="shared" si="8"/>
        <v>0</v>
      </c>
    </row>
    <row r="88" spans="1:7" x14ac:dyDescent="0.25">
      <c r="A88" s="99">
        <f t="shared" si="11"/>
        <v>45689</v>
      </c>
      <c r="B88" s="100">
        <v>74</v>
      </c>
      <c r="C88" s="84">
        <f t="shared" si="6"/>
        <v>0</v>
      </c>
      <c r="D88" s="101">
        <f t="shared" si="7"/>
        <v>0</v>
      </c>
      <c r="E88" s="101">
        <f t="shared" si="9"/>
        <v>0</v>
      </c>
      <c r="F88" s="101">
        <f t="shared" si="10"/>
        <v>0</v>
      </c>
      <c r="G88" s="101">
        <f t="shared" si="8"/>
        <v>0</v>
      </c>
    </row>
    <row r="89" spans="1:7" x14ac:dyDescent="0.25">
      <c r="A89" s="99">
        <f t="shared" si="11"/>
        <v>45717</v>
      </c>
      <c r="B89" s="100">
        <v>75</v>
      </c>
      <c r="C89" s="84">
        <f t="shared" si="6"/>
        <v>0</v>
      </c>
      <c r="D89" s="101">
        <f t="shared" si="7"/>
        <v>0</v>
      </c>
      <c r="E89" s="101">
        <f t="shared" si="9"/>
        <v>0</v>
      </c>
      <c r="F89" s="101">
        <f t="shared" si="10"/>
        <v>0</v>
      </c>
      <c r="G89" s="101">
        <f t="shared" si="8"/>
        <v>0</v>
      </c>
    </row>
    <row r="90" spans="1:7" x14ac:dyDescent="0.25">
      <c r="A90" s="99">
        <f t="shared" si="11"/>
        <v>45748</v>
      </c>
      <c r="B90" s="100">
        <v>76</v>
      </c>
      <c r="C90" s="84">
        <f t="shared" si="6"/>
        <v>0</v>
      </c>
      <c r="D90" s="101">
        <f t="shared" si="7"/>
        <v>0</v>
      </c>
      <c r="E90" s="101">
        <f t="shared" si="9"/>
        <v>0</v>
      </c>
      <c r="F90" s="101">
        <f t="shared" si="10"/>
        <v>0</v>
      </c>
      <c r="G90" s="101">
        <f t="shared" si="8"/>
        <v>0</v>
      </c>
    </row>
    <row r="91" spans="1:7" x14ac:dyDescent="0.25">
      <c r="A91" s="99">
        <f t="shared" si="11"/>
        <v>45778</v>
      </c>
      <c r="B91" s="100">
        <v>77</v>
      </c>
      <c r="C91" s="84">
        <f t="shared" si="6"/>
        <v>0</v>
      </c>
      <c r="D91" s="101">
        <f t="shared" si="7"/>
        <v>0</v>
      </c>
      <c r="E91" s="101">
        <f t="shared" si="9"/>
        <v>0</v>
      </c>
      <c r="F91" s="101">
        <f t="shared" si="10"/>
        <v>0</v>
      </c>
      <c r="G91" s="101">
        <f t="shared" si="8"/>
        <v>0</v>
      </c>
    </row>
    <row r="92" spans="1:7" x14ac:dyDescent="0.25">
      <c r="A92" s="99">
        <f t="shared" si="11"/>
        <v>45809</v>
      </c>
      <c r="B92" s="100">
        <v>78</v>
      </c>
      <c r="C92" s="84">
        <f t="shared" si="6"/>
        <v>0</v>
      </c>
      <c r="D92" s="101">
        <f t="shared" si="7"/>
        <v>0</v>
      </c>
      <c r="E92" s="101">
        <f t="shared" si="9"/>
        <v>0</v>
      </c>
      <c r="F92" s="101">
        <f t="shared" si="10"/>
        <v>0</v>
      </c>
      <c r="G92" s="101">
        <f t="shared" si="8"/>
        <v>0</v>
      </c>
    </row>
    <row r="93" spans="1:7" x14ac:dyDescent="0.25">
      <c r="A93" s="99">
        <f t="shared" si="11"/>
        <v>45839</v>
      </c>
      <c r="B93" s="100">
        <v>79</v>
      </c>
      <c r="C93" s="84">
        <f t="shared" si="6"/>
        <v>0</v>
      </c>
      <c r="D93" s="101">
        <f t="shared" si="7"/>
        <v>0</v>
      </c>
      <c r="E93" s="101">
        <f t="shared" si="9"/>
        <v>0</v>
      </c>
      <c r="F93" s="101">
        <f t="shared" si="10"/>
        <v>0</v>
      </c>
      <c r="G93" s="101">
        <f t="shared" si="8"/>
        <v>0</v>
      </c>
    </row>
    <row r="94" spans="1:7" x14ac:dyDescent="0.25">
      <c r="A94" s="99">
        <f t="shared" si="11"/>
        <v>45870</v>
      </c>
      <c r="B94" s="100">
        <v>80</v>
      </c>
      <c r="C94" s="84">
        <f t="shared" si="6"/>
        <v>0</v>
      </c>
      <c r="D94" s="101">
        <f t="shared" si="7"/>
        <v>0</v>
      </c>
      <c r="E94" s="101">
        <f t="shared" si="9"/>
        <v>0</v>
      </c>
      <c r="F94" s="101">
        <f t="shared" si="10"/>
        <v>0</v>
      </c>
      <c r="G94" s="101">
        <f t="shared" si="8"/>
        <v>0</v>
      </c>
    </row>
    <row r="95" spans="1:7" x14ac:dyDescent="0.25">
      <c r="A95" s="99">
        <f t="shared" si="11"/>
        <v>45901</v>
      </c>
      <c r="B95" s="100">
        <v>81</v>
      </c>
      <c r="C95" s="84">
        <f t="shared" si="6"/>
        <v>0</v>
      </c>
      <c r="D95" s="101">
        <f t="shared" si="7"/>
        <v>0</v>
      </c>
      <c r="E95" s="101">
        <f t="shared" si="9"/>
        <v>0</v>
      </c>
      <c r="F95" s="101">
        <f t="shared" si="10"/>
        <v>0</v>
      </c>
      <c r="G95" s="101">
        <f t="shared" si="8"/>
        <v>0</v>
      </c>
    </row>
    <row r="96" spans="1:7" x14ac:dyDescent="0.25">
      <c r="A96" s="99">
        <f t="shared" si="11"/>
        <v>45931</v>
      </c>
      <c r="B96" s="100">
        <v>82</v>
      </c>
      <c r="C96" s="84">
        <f t="shared" si="6"/>
        <v>0</v>
      </c>
      <c r="D96" s="101">
        <f t="shared" si="7"/>
        <v>0</v>
      </c>
      <c r="E96" s="101">
        <f t="shared" si="9"/>
        <v>0</v>
      </c>
      <c r="F96" s="101">
        <f t="shared" si="10"/>
        <v>0</v>
      </c>
      <c r="G96" s="101">
        <f t="shared" si="8"/>
        <v>0</v>
      </c>
    </row>
    <row r="97" spans="1:7" x14ac:dyDescent="0.25">
      <c r="A97" s="99">
        <f t="shared" si="11"/>
        <v>45962</v>
      </c>
      <c r="B97" s="100">
        <v>83</v>
      </c>
      <c r="C97" s="84">
        <f t="shared" si="6"/>
        <v>0</v>
      </c>
      <c r="D97" s="101">
        <f t="shared" si="7"/>
        <v>0</v>
      </c>
      <c r="E97" s="101">
        <f t="shared" si="9"/>
        <v>0</v>
      </c>
      <c r="F97" s="101">
        <f t="shared" si="10"/>
        <v>0</v>
      </c>
      <c r="G97" s="101">
        <f t="shared" si="8"/>
        <v>0</v>
      </c>
    </row>
    <row r="98" spans="1:7" x14ac:dyDescent="0.25">
      <c r="A98" s="99">
        <f t="shared" si="11"/>
        <v>45992</v>
      </c>
      <c r="B98" s="100">
        <v>84</v>
      </c>
      <c r="C98" s="84">
        <f t="shared" si="6"/>
        <v>0</v>
      </c>
      <c r="D98" s="101">
        <f t="shared" si="7"/>
        <v>0</v>
      </c>
      <c r="E98" s="101">
        <f t="shared" si="9"/>
        <v>0</v>
      </c>
      <c r="F98" s="101">
        <f t="shared" si="10"/>
        <v>0</v>
      </c>
      <c r="G98" s="101">
        <f t="shared" si="8"/>
        <v>0</v>
      </c>
    </row>
    <row r="99" spans="1:7" x14ac:dyDescent="0.25">
      <c r="A99" s="99">
        <f t="shared" si="11"/>
        <v>46023</v>
      </c>
      <c r="B99" s="100">
        <v>85</v>
      </c>
      <c r="C99" s="84">
        <f t="shared" si="6"/>
        <v>0</v>
      </c>
      <c r="D99" s="101">
        <f t="shared" si="7"/>
        <v>0</v>
      </c>
      <c r="E99" s="101">
        <f t="shared" si="9"/>
        <v>0</v>
      </c>
      <c r="F99" s="101">
        <f t="shared" si="10"/>
        <v>0</v>
      </c>
      <c r="G99" s="101">
        <f t="shared" si="8"/>
        <v>0</v>
      </c>
    </row>
    <row r="100" spans="1:7" x14ac:dyDescent="0.25">
      <c r="A100" s="99">
        <f t="shared" si="11"/>
        <v>46054</v>
      </c>
      <c r="B100" s="100">
        <v>86</v>
      </c>
      <c r="C100" s="84">
        <f t="shared" si="6"/>
        <v>0</v>
      </c>
      <c r="D100" s="101">
        <f t="shared" si="7"/>
        <v>0</v>
      </c>
      <c r="E100" s="101">
        <f t="shared" si="9"/>
        <v>0</v>
      </c>
      <c r="F100" s="101">
        <f t="shared" si="10"/>
        <v>0</v>
      </c>
      <c r="G100" s="101">
        <f t="shared" si="8"/>
        <v>0</v>
      </c>
    </row>
    <row r="101" spans="1:7" x14ac:dyDescent="0.25">
      <c r="A101" s="99">
        <f t="shared" si="11"/>
        <v>46082</v>
      </c>
      <c r="B101" s="100">
        <v>87</v>
      </c>
      <c r="C101" s="84">
        <f t="shared" si="6"/>
        <v>0</v>
      </c>
      <c r="D101" s="101">
        <f t="shared" si="7"/>
        <v>0</v>
      </c>
      <c r="E101" s="101">
        <f t="shared" si="9"/>
        <v>0</v>
      </c>
      <c r="F101" s="101">
        <f t="shared" si="10"/>
        <v>0</v>
      </c>
      <c r="G101" s="101">
        <f t="shared" si="8"/>
        <v>0</v>
      </c>
    </row>
    <row r="102" spans="1:7" x14ac:dyDescent="0.25">
      <c r="A102" s="99">
        <f t="shared" si="11"/>
        <v>46113</v>
      </c>
      <c r="B102" s="100">
        <v>88</v>
      </c>
      <c r="C102" s="84">
        <f t="shared" si="6"/>
        <v>0</v>
      </c>
      <c r="D102" s="101">
        <f t="shared" si="7"/>
        <v>0</v>
      </c>
      <c r="E102" s="101">
        <f t="shared" si="9"/>
        <v>0</v>
      </c>
      <c r="F102" s="101">
        <f t="shared" si="10"/>
        <v>0</v>
      </c>
      <c r="G102" s="101">
        <f t="shared" si="8"/>
        <v>0</v>
      </c>
    </row>
    <row r="103" spans="1:7" x14ac:dyDescent="0.25">
      <c r="A103" s="99">
        <f t="shared" si="11"/>
        <v>46143</v>
      </c>
      <c r="B103" s="100">
        <v>89</v>
      </c>
      <c r="C103" s="84">
        <f t="shared" si="6"/>
        <v>0</v>
      </c>
      <c r="D103" s="101">
        <f t="shared" si="7"/>
        <v>0</v>
      </c>
      <c r="E103" s="101">
        <f t="shared" si="9"/>
        <v>0</v>
      </c>
      <c r="F103" s="101">
        <f t="shared" si="10"/>
        <v>0</v>
      </c>
      <c r="G103" s="101">
        <f t="shared" si="8"/>
        <v>0</v>
      </c>
    </row>
    <row r="104" spans="1:7" x14ac:dyDescent="0.25">
      <c r="A104" s="99">
        <f t="shared" si="11"/>
        <v>46174</v>
      </c>
      <c r="B104" s="100">
        <v>90</v>
      </c>
      <c r="C104" s="84">
        <f t="shared" si="6"/>
        <v>0</v>
      </c>
      <c r="D104" s="101">
        <f t="shared" si="7"/>
        <v>0</v>
      </c>
      <c r="E104" s="101">
        <f t="shared" si="9"/>
        <v>0</v>
      </c>
      <c r="F104" s="101">
        <f t="shared" si="10"/>
        <v>0</v>
      </c>
      <c r="G104" s="101">
        <f t="shared" si="8"/>
        <v>0</v>
      </c>
    </row>
    <row r="105" spans="1:7" x14ac:dyDescent="0.25">
      <c r="A105" s="99">
        <f t="shared" si="11"/>
        <v>46204</v>
      </c>
      <c r="B105" s="100">
        <v>91</v>
      </c>
      <c r="C105" s="84">
        <f t="shared" si="6"/>
        <v>0</v>
      </c>
      <c r="D105" s="101">
        <f t="shared" si="7"/>
        <v>0</v>
      </c>
      <c r="E105" s="101">
        <f t="shared" si="9"/>
        <v>0</v>
      </c>
      <c r="F105" s="101">
        <f t="shared" si="10"/>
        <v>0</v>
      </c>
      <c r="G105" s="101">
        <f t="shared" si="8"/>
        <v>0</v>
      </c>
    </row>
    <row r="106" spans="1:7" x14ac:dyDescent="0.25">
      <c r="A106" s="99">
        <f t="shared" si="11"/>
        <v>46235</v>
      </c>
      <c r="B106" s="100">
        <v>92</v>
      </c>
      <c r="C106" s="84">
        <f t="shared" si="6"/>
        <v>0</v>
      </c>
      <c r="D106" s="101">
        <f t="shared" si="7"/>
        <v>0</v>
      </c>
      <c r="E106" s="101">
        <f t="shared" si="9"/>
        <v>0</v>
      </c>
      <c r="F106" s="101">
        <f t="shared" si="10"/>
        <v>0</v>
      </c>
      <c r="G106" s="101">
        <f t="shared" si="8"/>
        <v>0</v>
      </c>
    </row>
    <row r="107" spans="1:7" x14ac:dyDescent="0.25">
      <c r="A107" s="99">
        <f t="shared" si="11"/>
        <v>46266</v>
      </c>
      <c r="B107" s="100">
        <v>93</v>
      </c>
      <c r="C107" s="84">
        <f t="shared" si="6"/>
        <v>0</v>
      </c>
      <c r="D107" s="101">
        <f t="shared" si="7"/>
        <v>0</v>
      </c>
      <c r="E107" s="101">
        <f t="shared" si="9"/>
        <v>0</v>
      </c>
      <c r="F107" s="101">
        <f t="shared" si="10"/>
        <v>0</v>
      </c>
      <c r="G107" s="101">
        <f t="shared" si="8"/>
        <v>0</v>
      </c>
    </row>
    <row r="108" spans="1:7" x14ac:dyDescent="0.25">
      <c r="A108" s="99">
        <f t="shared" si="11"/>
        <v>46296</v>
      </c>
      <c r="B108" s="100">
        <v>94</v>
      </c>
      <c r="C108" s="84">
        <f t="shared" si="6"/>
        <v>0</v>
      </c>
      <c r="D108" s="101">
        <f t="shared" si="7"/>
        <v>0</v>
      </c>
      <c r="E108" s="101">
        <f t="shared" si="9"/>
        <v>0</v>
      </c>
      <c r="F108" s="101">
        <f t="shared" si="10"/>
        <v>0</v>
      </c>
      <c r="G108" s="101">
        <f t="shared" si="8"/>
        <v>0</v>
      </c>
    </row>
    <row r="109" spans="1:7" x14ac:dyDescent="0.25">
      <c r="A109" s="99">
        <f t="shared" si="11"/>
        <v>46327</v>
      </c>
      <c r="B109" s="100">
        <v>95</v>
      </c>
      <c r="C109" s="84">
        <f t="shared" si="6"/>
        <v>0</v>
      </c>
      <c r="D109" s="101">
        <f t="shared" si="7"/>
        <v>0</v>
      </c>
      <c r="E109" s="101">
        <f t="shared" si="9"/>
        <v>0</v>
      </c>
      <c r="F109" s="101">
        <f t="shared" si="10"/>
        <v>0</v>
      </c>
      <c r="G109" s="101">
        <f t="shared" si="8"/>
        <v>0</v>
      </c>
    </row>
    <row r="110" spans="1:7" x14ac:dyDescent="0.25">
      <c r="A110" s="99">
        <f t="shared" si="11"/>
        <v>46357</v>
      </c>
      <c r="B110" s="100">
        <v>96</v>
      </c>
      <c r="C110" s="84">
        <f t="shared" si="6"/>
        <v>0</v>
      </c>
      <c r="D110" s="101">
        <f t="shared" si="7"/>
        <v>0</v>
      </c>
      <c r="E110" s="101">
        <f t="shared" si="9"/>
        <v>0</v>
      </c>
      <c r="F110" s="101">
        <f t="shared" si="10"/>
        <v>0</v>
      </c>
      <c r="G110" s="101">
        <f t="shared" si="8"/>
        <v>0</v>
      </c>
    </row>
    <row r="111" spans="1:7" x14ac:dyDescent="0.25">
      <c r="A111" s="99">
        <f t="shared" si="11"/>
        <v>46388</v>
      </c>
      <c r="B111" s="100">
        <v>97</v>
      </c>
      <c r="C111" s="84">
        <f t="shared" si="6"/>
        <v>0</v>
      </c>
      <c r="D111" s="101">
        <f t="shared" si="7"/>
        <v>0</v>
      </c>
      <c r="E111" s="101">
        <f t="shared" si="9"/>
        <v>0</v>
      </c>
      <c r="F111" s="101">
        <f t="shared" si="10"/>
        <v>0</v>
      </c>
      <c r="G111" s="101">
        <f t="shared" si="8"/>
        <v>0</v>
      </c>
    </row>
    <row r="112" spans="1:7" x14ac:dyDescent="0.25">
      <c r="A112" s="99">
        <f t="shared" si="11"/>
        <v>46419</v>
      </c>
      <c r="B112" s="100">
        <v>98</v>
      </c>
      <c r="C112" s="84">
        <f t="shared" si="6"/>
        <v>0</v>
      </c>
      <c r="D112" s="101">
        <f t="shared" si="7"/>
        <v>0</v>
      </c>
      <c r="E112" s="101">
        <f t="shared" si="9"/>
        <v>0</v>
      </c>
      <c r="F112" s="101">
        <f t="shared" si="10"/>
        <v>0</v>
      </c>
      <c r="G112" s="101">
        <f t="shared" si="8"/>
        <v>0</v>
      </c>
    </row>
    <row r="113" spans="1:7" x14ac:dyDescent="0.25">
      <c r="A113" s="99">
        <f t="shared" si="11"/>
        <v>46447</v>
      </c>
      <c r="B113" s="100">
        <v>99</v>
      </c>
      <c r="C113" s="84">
        <f t="shared" si="6"/>
        <v>0</v>
      </c>
      <c r="D113" s="101">
        <f t="shared" si="7"/>
        <v>0</v>
      </c>
      <c r="E113" s="101">
        <f t="shared" si="9"/>
        <v>0</v>
      </c>
      <c r="F113" s="101">
        <f t="shared" si="10"/>
        <v>0</v>
      </c>
      <c r="G113" s="101">
        <f t="shared" si="8"/>
        <v>0</v>
      </c>
    </row>
    <row r="114" spans="1:7" x14ac:dyDescent="0.25">
      <c r="A114" s="99">
        <f t="shared" si="11"/>
        <v>46478</v>
      </c>
      <c r="B114" s="100">
        <v>100</v>
      </c>
      <c r="C114" s="84">
        <f t="shared" si="6"/>
        <v>0</v>
      </c>
      <c r="D114" s="101">
        <f t="shared" si="7"/>
        <v>0</v>
      </c>
      <c r="E114" s="101">
        <f t="shared" si="9"/>
        <v>0</v>
      </c>
      <c r="F114" s="101">
        <f t="shared" si="10"/>
        <v>0</v>
      </c>
      <c r="G114" s="101">
        <f t="shared" si="8"/>
        <v>0</v>
      </c>
    </row>
    <row r="115" spans="1:7" x14ac:dyDescent="0.25">
      <c r="A115" s="99">
        <f t="shared" si="11"/>
        <v>46508</v>
      </c>
      <c r="B115" s="100">
        <v>101</v>
      </c>
      <c r="C115" s="84">
        <f t="shared" si="6"/>
        <v>0</v>
      </c>
      <c r="D115" s="101">
        <f t="shared" si="7"/>
        <v>0</v>
      </c>
      <c r="E115" s="101">
        <f t="shared" si="9"/>
        <v>0</v>
      </c>
      <c r="F115" s="101">
        <f t="shared" si="10"/>
        <v>0</v>
      </c>
      <c r="G115" s="101">
        <f t="shared" si="8"/>
        <v>0</v>
      </c>
    </row>
    <row r="116" spans="1:7" x14ac:dyDescent="0.25">
      <c r="A116" s="99">
        <f t="shared" si="11"/>
        <v>46539</v>
      </c>
      <c r="B116" s="100">
        <v>102</v>
      </c>
      <c r="C116" s="84">
        <f t="shared" si="6"/>
        <v>0</v>
      </c>
      <c r="D116" s="101">
        <f t="shared" si="7"/>
        <v>0</v>
      </c>
      <c r="E116" s="101">
        <f t="shared" si="9"/>
        <v>0</v>
      </c>
      <c r="F116" s="101">
        <f t="shared" si="10"/>
        <v>0</v>
      </c>
      <c r="G116" s="101">
        <f t="shared" si="8"/>
        <v>0</v>
      </c>
    </row>
    <row r="117" spans="1:7" x14ac:dyDescent="0.25">
      <c r="A117" s="99">
        <f t="shared" si="11"/>
        <v>46569</v>
      </c>
      <c r="B117" s="100">
        <v>103</v>
      </c>
      <c r="C117" s="84">
        <f t="shared" si="6"/>
        <v>0</v>
      </c>
      <c r="D117" s="101">
        <f t="shared" si="7"/>
        <v>0</v>
      </c>
      <c r="E117" s="101">
        <f t="shared" si="9"/>
        <v>0</v>
      </c>
      <c r="F117" s="101">
        <f t="shared" si="10"/>
        <v>0</v>
      </c>
      <c r="G117" s="101">
        <f t="shared" si="8"/>
        <v>0</v>
      </c>
    </row>
    <row r="118" spans="1:7" x14ac:dyDescent="0.25">
      <c r="A118" s="99">
        <f t="shared" si="11"/>
        <v>46600</v>
      </c>
      <c r="B118" s="100">
        <v>104</v>
      </c>
      <c r="C118" s="84">
        <f t="shared" si="6"/>
        <v>0</v>
      </c>
      <c r="D118" s="101">
        <f t="shared" si="7"/>
        <v>0</v>
      </c>
      <c r="E118" s="101">
        <f t="shared" si="9"/>
        <v>0</v>
      </c>
      <c r="F118" s="101">
        <f t="shared" si="10"/>
        <v>0</v>
      </c>
      <c r="G118" s="101">
        <f t="shared" si="8"/>
        <v>0</v>
      </c>
    </row>
    <row r="119" spans="1:7" x14ac:dyDescent="0.25">
      <c r="A119" s="99">
        <f t="shared" si="11"/>
        <v>46631</v>
      </c>
      <c r="B119" s="100">
        <v>105</v>
      </c>
      <c r="C119" s="84">
        <f t="shared" si="6"/>
        <v>0</v>
      </c>
      <c r="D119" s="101">
        <f t="shared" si="7"/>
        <v>0</v>
      </c>
      <c r="E119" s="101">
        <f t="shared" si="9"/>
        <v>0</v>
      </c>
      <c r="F119" s="101">
        <f t="shared" si="10"/>
        <v>0</v>
      </c>
      <c r="G119" s="101">
        <f t="shared" si="8"/>
        <v>0</v>
      </c>
    </row>
    <row r="120" spans="1:7" x14ac:dyDescent="0.25">
      <c r="A120" s="99">
        <f t="shared" si="11"/>
        <v>46661</v>
      </c>
      <c r="B120" s="100">
        <v>106</v>
      </c>
      <c r="C120" s="84">
        <f t="shared" si="6"/>
        <v>0</v>
      </c>
      <c r="D120" s="101">
        <f t="shared" si="7"/>
        <v>0</v>
      </c>
      <c r="E120" s="101">
        <f t="shared" si="9"/>
        <v>0</v>
      </c>
      <c r="F120" s="101">
        <f t="shared" si="10"/>
        <v>0</v>
      </c>
      <c r="G120" s="101">
        <f t="shared" si="8"/>
        <v>0</v>
      </c>
    </row>
    <row r="121" spans="1:7" x14ac:dyDescent="0.25">
      <c r="A121" s="99">
        <f t="shared" si="11"/>
        <v>46692</v>
      </c>
      <c r="B121" s="100">
        <v>107</v>
      </c>
      <c r="C121" s="84">
        <f t="shared" si="6"/>
        <v>0</v>
      </c>
      <c r="D121" s="101">
        <f t="shared" si="7"/>
        <v>0</v>
      </c>
      <c r="E121" s="101">
        <f t="shared" si="9"/>
        <v>0</v>
      </c>
      <c r="F121" s="101">
        <f t="shared" si="10"/>
        <v>0</v>
      </c>
      <c r="G121" s="101">
        <f t="shared" si="8"/>
        <v>0</v>
      </c>
    </row>
    <row r="122" spans="1:7" x14ac:dyDescent="0.25">
      <c r="A122" s="99">
        <f t="shared" si="11"/>
        <v>46722</v>
      </c>
      <c r="B122" s="100">
        <v>108</v>
      </c>
      <c r="C122" s="84">
        <f t="shared" si="6"/>
        <v>0</v>
      </c>
      <c r="D122" s="101">
        <f t="shared" si="7"/>
        <v>0</v>
      </c>
      <c r="E122" s="101">
        <f t="shared" si="9"/>
        <v>0</v>
      </c>
      <c r="F122" s="101">
        <f t="shared" si="10"/>
        <v>0</v>
      </c>
      <c r="G122" s="101">
        <f t="shared" si="8"/>
        <v>0</v>
      </c>
    </row>
    <row r="123" spans="1:7" x14ac:dyDescent="0.25">
      <c r="A123" s="99">
        <f t="shared" si="11"/>
        <v>46753</v>
      </c>
      <c r="B123" s="100">
        <v>109</v>
      </c>
      <c r="C123" s="84">
        <f t="shared" si="6"/>
        <v>0</v>
      </c>
      <c r="D123" s="101">
        <f t="shared" si="7"/>
        <v>0</v>
      </c>
      <c r="E123" s="101">
        <f t="shared" si="9"/>
        <v>0</v>
      </c>
      <c r="F123" s="101">
        <f t="shared" si="10"/>
        <v>0</v>
      </c>
      <c r="G123" s="101">
        <f t="shared" si="8"/>
        <v>0</v>
      </c>
    </row>
    <row r="124" spans="1:7" x14ac:dyDescent="0.25">
      <c r="A124" s="99">
        <f t="shared" si="11"/>
        <v>46784</v>
      </c>
      <c r="B124" s="100">
        <v>110</v>
      </c>
      <c r="C124" s="84">
        <f t="shared" si="6"/>
        <v>0</v>
      </c>
      <c r="D124" s="101">
        <f t="shared" si="7"/>
        <v>0</v>
      </c>
      <c r="E124" s="101">
        <f t="shared" si="9"/>
        <v>0</v>
      </c>
      <c r="F124" s="101">
        <f t="shared" si="10"/>
        <v>0</v>
      </c>
      <c r="G124" s="101">
        <f t="shared" si="8"/>
        <v>0</v>
      </c>
    </row>
    <row r="125" spans="1:7" x14ac:dyDescent="0.25">
      <c r="A125" s="99">
        <f t="shared" si="11"/>
        <v>46813</v>
      </c>
      <c r="B125" s="100">
        <v>111</v>
      </c>
      <c r="C125" s="84">
        <f t="shared" si="6"/>
        <v>0</v>
      </c>
      <c r="D125" s="101">
        <f t="shared" si="7"/>
        <v>0</v>
      </c>
      <c r="E125" s="101">
        <f t="shared" si="9"/>
        <v>0</v>
      </c>
      <c r="F125" s="101">
        <f t="shared" si="10"/>
        <v>0</v>
      </c>
      <c r="G125" s="101">
        <f t="shared" si="8"/>
        <v>0</v>
      </c>
    </row>
    <row r="126" spans="1:7" x14ac:dyDescent="0.25">
      <c r="A126" s="99">
        <f t="shared" si="11"/>
        <v>46844</v>
      </c>
      <c r="B126" s="100">
        <v>112</v>
      </c>
      <c r="C126" s="84">
        <f t="shared" si="6"/>
        <v>0</v>
      </c>
      <c r="D126" s="101">
        <f t="shared" si="7"/>
        <v>0</v>
      </c>
      <c r="E126" s="101">
        <f t="shared" si="9"/>
        <v>0</v>
      </c>
      <c r="F126" s="101">
        <f t="shared" si="10"/>
        <v>0</v>
      </c>
      <c r="G126" s="101">
        <f t="shared" si="8"/>
        <v>0</v>
      </c>
    </row>
    <row r="127" spans="1:7" x14ac:dyDescent="0.25">
      <c r="A127" s="99">
        <f t="shared" si="11"/>
        <v>46874</v>
      </c>
      <c r="B127" s="100">
        <v>113</v>
      </c>
      <c r="C127" s="84">
        <f t="shared" si="6"/>
        <v>0</v>
      </c>
      <c r="D127" s="101">
        <f t="shared" si="7"/>
        <v>0</v>
      </c>
      <c r="E127" s="101">
        <f t="shared" si="9"/>
        <v>0</v>
      </c>
      <c r="F127" s="101">
        <f t="shared" si="10"/>
        <v>0</v>
      </c>
      <c r="G127" s="101">
        <f t="shared" si="8"/>
        <v>0</v>
      </c>
    </row>
    <row r="128" spans="1:7" x14ac:dyDescent="0.25">
      <c r="A128" s="99">
        <f t="shared" si="11"/>
        <v>46905</v>
      </c>
      <c r="B128" s="100">
        <v>114</v>
      </c>
      <c r="C128" s="84">
        <f t="shared" si="6"/>
        <v>0</v>
      </c>
      <c r="D128" s="101">
        <f t="shared" si="7"/>
        <v>0</v>
      </c>
      <c r="E128" s="101">
        <f t="shared" si="9"/>
        <v>0</v>
      </c>
      <c r="F128" s="101">
        <f t="shared" si="10"/>
        <v>0</v>
      </c>
      <c r="G128" s="101">
        <f t="shared" si="8"/>
        <v>0</v>
      </c>
    </row>
    <row r="129" spans="1:7" x14ac:dyDescent="0.25">
      <c r="A129" s="99">
        <f t="shared" si="11"/>
        <v>46935</v>
      </c>
      <c r="B129" s="100">
        <v>115</v>
      </c>
      <c r="C129" s="84">
        <f t="shared" si="6"/>
        <v>0</v>
      </c>
      <c r="D129" s="101">
        <f t="shared" si="7"/>
        <v>0</v>
      </c>
      <c r="E129" s="101">
        <f t="shared" si="9"/>
        <v>0</v>
      </c>
      <c r="F129" s="101">
        <f t="shared" si="10"/>
        <v>0</v>
      </c>
      <c r="G129" s="101">
        <f t="shared" si="8"/>
        <v>0</v>
      </c>
    </row>
    <row r="130" spans="1:7" x14ac:dyDescent="0.25">
      <c r="A130" s="99">
        <f t="shared" si="11"/>
        <v>46966</v>
      </c>
      <c r="B130" s="100">
        <v>116</v>
      </c>
      <c r="C130" s="84">
        <f t="shared" si="6"/>
        <v>0</v>
      </c>
      <c r="D130" s="101">
        <f t="shared" si="7"/>
        <v>0</v>
      </c>
      <c r="E130" s="101">
        <f t="shared" si="9"/>
        <v>0</v>
      </c>
      <c r="F130" s="101">
        <f t="shared" si="10"/>
        <v>0</v>
      </c>
      <c r="G130" s="101">
        <f t="shared" si="8"/>
        <v>0</v>
      </c>
    </row>
    <row r="131" spans="1:7" x14ac:dyDescent="0.25">
      <c r="A131" s="99">
        <f t="shared" si="11"/>
        <v>46997</v>
      </c>
      <c r="B131" s="100">
        <v>117</v>
      </c>
      <c r="C131" s="84">
        <f t="shared" si="6"/>
        <v>0</v>
      </c>
      <c r="D131" s="101">
        <f t="shared" si="7"/>
        <v>0</v>
      </c>
      <c r="E131" s="101">
        <f t="shared" si="9"/>
        <v>0</v>
      </c>
      <c r="F131" s="101">
        <f t="shared" si="10"/>
        <v>0</v>
      </c>
      <c r="G131" s="101">
        <f t="shared" si="8"/>
        <v>0</v>
      </c>
    </row>
    <row r="132" spans="1:7" x14ac:dyDescent="0.25">
      <c r="A132" s="99">
        <f t="shared" si="11"/>
        <v>47027</v>
      </c>
      <c r="B132" s="100">
        <v>118</v>
      </c>
      <c r="C132" s="84">
        <f t="shared" si="6"/>
        <v>0</v>
      </c>
      <c r="D132" s="101">
        <f t="shared" si="7"/>
        <v>0</v>
      </c>
      <c r="E132" s="101">
        <f t="shared" si="9"/>
        <v>0</v>
      </c>
      <c r="F132" s="101">
        <f t="shared" si="10"/>
        <v>0</v>
      </c>
      <c r="G132" s="101">
        <f t="shared" si="8"/>
        <v>0</v>
      </c>
    </row>
    <row r="133" spans="1:7" x14ac:dyDescent="0.25">
      <c r="A133" s="99">
        <f t="shared" si="11"/>
        <v>47058</v>
      </c>
      <c r="B133" s="100">
        <v>119</v>
      </c>
      <c r="C133" s="84">
        <f t="shared" si="6"/>
        <v>0</v>
      </c>
      <c r="D133" s="101">
        <f t="shared" si="7"/>
        <v>0</v>
      </c>
      <c r="E133" s="101">
        <f t="shared" si="9"/>
        <v>0</v>
      </c>
      <c r="F133" s="101">
        <f t="shared" si="10"/>
        <v>0</v>
      </c>
      <c r="G133" s="101">
        <f t="shared" si="8"/>
        <v>0</v>
      </c>
    </row>
    <row r="134" spans="1:7" x14ac:dyDescent="0.25">
      <c r="A134" s="99">
        <f t="shared" si="11"/>
        <v>47088</v>
      </c>
      <c r="B134" s="100">
        <v>120</v>
      </c>
      <c r="C134" s="84">
        <f t="shared" si="6"/>
        <v>0</v>
      </c>
      <c r="D134" s="101">
        <f t="shared" si="7"/>
        <v>0</v>
      </c>
      <c r="E134" s="101">
        <f t="shared" si="9"/>
        <v>0</v>
      </c>
      <c r="F134" s="101">
        <f t="shared" si="10"/>
        <v>0</v>
      </c>
      <c r="G134" s="101">
        <f t="shared" si="8"/>
        <v>0</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4"/>
  <sheetViews>
    <sheetView workbookViewId="0"/>
  </sheetViews>
  <sheetFormatPr defaultColWidth="9.140625" defaultRowHeight="15" x14ac:dyDescent="0.25"/>
  <cols>
    <col min="1" max="1" width="9.140625" style="96"/>
    <col min="2" max="2" width="7.85546875" style="96" customWidth="1"/>
    <col min="3" max="3" width="14.7109375" style="96" customWidth="1"/>
    <col min="4" max="4" width="14.28515625" style="96" customWidth="1"/>
    <col min="5" max="7" width="14.7109375" style="96" customWidth="1"/>
    <col min="8" max="16384" width="9.140625" style="96"/>
  </cols>
  <sheetData>
    <row r="1" spans="1:13" x14ac:dyDescent="0.25">
      <c r="A1" s="78"/>
      <c r="B1" s="78"/>
      <c r="C1" s="78"/>
      <c r="D1" s="78"/>
      <c r="E1" s="78"/>
      <c r="F1" s="78"/>
      <c r="G1" s="79"/>
    </row>
    <row r="2" spans="1:13" x14ac:dyDescent="0.25">
      <c r="A2" s="78"/>
      <c r="B2" s="78"/>
      <c r="C2" s="78"/>
      <c r="D2" s="78"/>
      <c r="E2" s="78"/>
      <c r="F2" s="80"/>
      <c r="G2" s="81"/>
    </row>
    <row r="3" spans="1:13" x14ac:dyDescent="0.25">
      <c r="A3" s="78"/>
      <c r="B3" s="78"/>
      <c r="C3" s="78"/>
      <c r="D3" s="78"/>
      <c r="E3" s="78"/>
      <c r="F3" s="80"/>
      <c r="G3" s="81"/>
    </row>
    <row r="4" spans="1:13" ht="21" x14ac:dyDescent="0.35">
      <c r="A4" s="78"/>
      <c r="B4" s="140" t="s">
        <v>66</v>
      </c>
      <c r="C4" s="78"/>
      <c r="D4" s="78"/>
      <c r="E4" s="83"/>
      <c r="F4" s="141" t="str">
        <f>'Lisa 3'!D6</f>
        <v>Paide, Tallinna mnt 12</v>
      </c>
      <c r="G4" s="82"/>
      <c r="K4" s="115"/>
      <c r="L4" s="114"/>
    </row>
    <row r="5" spans="1:13" x14ac:dyDescent="0.25">
      <c r="A5" s="78"/>
      <c r="B5" s="78"/>
      <c r="C5" s="78"/>
      <c r="D5" s="78"/>
      <c r="E5" s="78"/>
      <c r="F5" s="84"/>
      <c r="G5" s="78"/>
      <c r="K5" s="113"/>
      <c r="L5" s="114"/>
    </row>
    <row r="6" spans="1:13" x14ac:dyDescent="0.25">
      <c r="A6" s="78"/>
      <c r="B6" s="85" t="s">
        <v>31</v>
      </c>
      <c r="C6" s="86"/>
      <c r="D6" s="87"/>
      <c r="E6" s="136">
        <v>43466</v>
      </c>
      <c r="F6" s="88"/>
      <c r="G6" s="78"/>
      <c r="K6" s="128"/>
      <c r="L6" s="128"/>
    </row>
    <row r="7" spans="1:13" x14ac:dyDescent="0.25">
      <c r="A7" s="78"/>
      <c r="B7" s="89" t="s">
        <v>32</v>
      </c>
      <c r="C7" s="100"/>
      <c r="E7" s="139">
        <v>120</v>
      </c>
      <c r="F7" s="93" t="s">
        <v>21</v>
      </c>
      <c r="G7" s="78"/>
      <c r="K7" s="130"/>
      <c r="L7" s="130"/>
    </row>
    <row r="8" spans="1:13" x14ac:dyDescent="0.25">
      <c r="A8" s="78"/>
      <c r="B8" s="89" t="s">
        <v>64</v>
      </c>
      <c r="C8" s="100"/>
      <c r="D8" s="131">
        <f>E6-1</f>
        <v>43465</v>
      </c>
      <c r="E8" s="132">
        <v>0</v>
      </c>
      <c r="F8" s="93" t="s">
        <v>34</v>
      </c>
      <c r="G8" s="78"/>
      <c r="K8" s="130"/>
      <c r="L8" s="130"/>
    </row>
    <row r="9" spans="1:13" x14ac:dyDescent="0.25">
      <c r="A9" s="78"/>
      <c r="B9" s="89" t="s">
        <v>65</v>
      </c>
      <c r="C9" s="100"/>
      <c r="D9" s="131">
        <f>EDATE(D8,E7)</f>
        <v>47118</v>
      </c>
      <c r="E9" s="132">
        <v>0</v>
      </c>
      <c r="F9" s="93" t="s">
        <v>34</v>
      </c>
      <c r="G9" s="133"/>
      <c r="K9" s="130"/>
      <c r="L9" s="130"/>
    </row>
    <row r="10" spans="1:13" x14ac:dyDescent="0.25">
      <c r="A10" s="78"/>
      <c r="B10" s="89" t="s">
        <v>35</v>
      </c>
      <c r="C10" s="100"/>
      <c r="E10" s="138">
        <v>1</v>
      </c>
      <c r="F10" s="93"/>
      <c r="G10" s="78"/>
      <c r="K10" s="134"/>
      <c r="L10" s="134"/>
    </row>
    <row r="11" spans="1:13" x14ac:dyDescent="0.25">
      <c r="A11" s="78"/>
      <c r="B11" s="122" t="s">
        <v>62</v>
      </c>
      <c r="C11" s="119"/>
      <c r="D11" s="120"/>
      <c r="E11" s="121">
        <v>3.9E-2</v>
      </c>
      <c r="F11" s="94"/>
      <c r="G11" s="95"/>
      <c r="K11" s="130"/>
      <c r="L11" s="130"/>
      <c r="M11" s="134"/>
    </row>
    <row r="12" spans="1:13" x14ac:dyDescent="0.25">
      <c r="A12" s="78"/>
      <c r="B12" s="129"/>
      <c r="C12" s="100"/>
      <c r="E12" s="135"/>
      <c r="F12" s="129"/>
      <c r="G12" s="95"/>
      <c r="K12" s="130"/>
      <c r="L12" s="130"/>
      <c r="M12" s="134"/>
    </row>
    <row r="13" spans="1:13" x14ac:dyDescent="0.25">
      <c r="K13" s="130"/>
      <c r="L13" s="130"/>
      <c r="M13" s="134"/>
    </row>
    <row r="14" spans="1:13" ht="15.75" thickBot="1" x14ac:dyDescent="0.3">
      <c r="A14" s="98" t="s">
        <v>38</v>
      </c>
      <c r="B14" s="98" t="s">
        <v>39</v>
      </c>
      <c r="C14" s="98" t="s">
        <v>40</v>
      </c>
      <c r="D14" s="98" t="s">
        <v>41</v>
      </c>
      <c r="E14" s="98" t="s">
        <v>42</v>
      </c>
      <c r="F14" s="98" t="s">
        <v>43</v>
      </c>
      <c r="G14" s="98" t="s">
        <v>44</v>
      </c>
      <c r="K14" s="130"/>
      <c r="L14" s="130"/>
      <c r="M14" s="134"/>
    </row>
    <row r="15" spans="1:13" x14ac:dyDescent="0.25">
      <c r="A15" s="99">
        <f>E6</f>
        <v>43466</v>
      </c>
      <c r="B15" s="100">
        <v>1</v>
      </c>
      <c r="C15" s="84">
        <f>E8</f>
        <v>0</v>
      </c>
      <c r="D15" s="101">
        <f>ROUND(C15*$E$11/12,2)</f>
        <v>0</v>
      </c>
      <c r="E15" s="101">
        <f>PPMT($E$11/12,B15,$E$7,-$E$8,$E$9,0)</f>
        <v>0</v>
      </c>
      <c r="F15" s="101">
        <f>ROUND(PMT($E$11/12,E7,-E8,E9),2)</f>
        <v>0</v>
      </c>
      <c r="G15" s="101">
        <f>C15-E15</f>
        <v>0</v>
      </c>
      <c r="K15" s="130"/>
      <c r="L15" s="130"/>
      <c r="M15" s="134"/>
    </row>
    <row r="16" spans="1:13" x14ac:dyDescent="0.25">
      <c r="A16" s="99">
        <f>EDATE(A15,1)</f>
        <v>43497</v>
      </c>
      <c r="B16" s="100">
        <v>2</v>
      </c>
      <c r="C16" s="84">
        <f>G15</f>
        <v>0</v>
      </c>
      <c r="D16" s="101">
        <f t="shared" ref="D16:D73" si="0">ROUND(C16*$E$11/12,2)</f>
        <v>0</v>
      </c>
      <c r="E16" s="101">
        <f>PPMT($E$11/12,B16,$E$7,-$E$8,$E$9,0)</f>
        <v>0</v>
      </c>
      <c r="F16" s="101">
        <f>F15</f>
        <v>0</v>
      </c>
      <c r="G16" s="101">
        <f t="shared" ref="G16:G73" si="1">C16-E16</f>
        <v>0</v>
      </c>
      <c r="K16" s="130"/>
      <c r="L16" s="130"/>
      <c r="M16" s="134"/>
    </row>
    <row r="17" spans="1:13" x14ac:dyDescent="0.25">
      <c r="A17" s="99">
        <f>EDATE(A16,1)</f>
        <v>43525</v>
      </c>
      <c r="B17" s="100">
        <v>3</v>
      </c>
      <c r="C17" s="84">
        <f>G16</f>
        <v>0</v>
      </c>
      <c r="D17" s="101">
        <f t="shared" si="0"/>
        <v>0</v>
      </c>
      <c r="E17" s="101">
        <f t="shared" ref="E17:E80" si="2">PPMT($E$11/12,B17,$E$7,-$E$8,$E$9,0)</f>
        <v>0</v>
      </c>
      <c r="F17" s="101">
        <f t="shared" ref="F17:F80" si="3">F16</f>
        <v>0</v>
      </c>
      <c r="G17" s="101">
        <f t="shared" si="1"/>
        <v>0</v>
      </c>
      <c r="K17" s="130"/>
      <c r="L17" s="130"/>
      <c r="M17" s="134"/>
    </row>
    <row r="18" spans="1:13" x14ac:dyDescent="0.25">
      <c r="A18" s="99">
        <f t="shared" ref="A18:A81" si="4">EDATE(A17,1)</f>
        <v>43556</v>
      </c>
      <c r="B18" s="100">
        <v>4</v>
      </c>
      <c r="C18" s="84">
        <f t="shared" ref="C18:C73" si="5">G17</f>
        <v>0</v>
      </c>
      <c r="D18" s="101">
        <f t="shared" si="0"/>
        <v>0</v>
      </c>
      <c r="E18" s="101">
        <f t="shared" si="2"/>
        <v>0</v>
      </c>
      <c r="F18" s="101">
        <f t="shared" si="3"/>
        <v>0</v>
      </c>
      <c r="G18" s="101">
        <f t="shared" si="1"/>
        <v>0</v>
      </c>
      <c r="K18" s="130"/>
      <c r="L18" s="130"/>
      <c r="M18" s="134"/>
    </row>
    <row r="19" spans="1:13" x14ac:dyDescent="0.25">
      <c r="A19" s="99">
        <f t="shared" si="4"/>
        <v>43586</v>
      </c>
      <c r="B19" s="100">
        <v>5</v>
      </c>
      <c r="C19" s="84">
        <f t="shared" si="5"/>
        <v>0</v>
      </c>
      <c r="D19" s="101">
        <f t="shared" si="0"/>
        <v>0</v>
      </c>
      <c r="E19" s="101">
        <f t="shared" si="2"/>
        <v>0</v>
      </c>
      <c r="F19" s="101">
        <f t="shared" si="3"/>
        <v>0</v>
      </c>
      <c r="G19" s="101">
        <f t="shared" si="1"/>
        <v>0</v>
      </c>
      <c r="K19" s="130"/>
      <c r="L19" s="130"/>
      <c r="M19" s="134"/>
    </row>
    <row r="20" spans="1:13" x14ac:dyDescent="0.25">
      <c r="A20" s="99">
        <f t="shared" si="4"/>
        <v>43617</v>
      </c>
      <c r="B20" s="100">
        <v>6</v>
      </c>
      <c r="C20" s="84">
        <f t="shared" si="5"/>
        <v>0</v>
      </c>
      <c r="D20" s="101">
        <f t="shared" si="0"/>
        <v>0</v>
      </c>
      <c r="E20" s="101">
        <f t="shared" si="2"/>
        <v>0</v>
      </c>
      <c r="F20" s="101">
        <f t="shared" si="3"/>
        <v>0</v>
      </c>
      <c r="G20" s="101">
        <f t="shared" si="1"/>
        <v>0</v>
      </c>
      <c r="K20" s="130"/>
      <c r="L20" s="130"/>
      <c r="M20" s="134"/>
    </row>
    <row r="21" spans="1:13" x14ac:dyDescent="0.25">
      <c r="A21" s="99">
        <f t="shared" si="4"/>
        <v>43647</v>
      </c>
      <c r="B21" s="100">
        <v>7</v>
      </c>
      <c r="C21" s="84">
        <f t="shared" si="5"/>
        <v>0</v>
      </c>
      <c r="D21" s="101">
        <f t="shared" si="0"/>
        <v>0</v>
      </c>
      <c r="E21" s="101">
        <f t="shared" si="2"/>
        <v>0</v>
      </c>
      <c r="F21" s="101">
        <f t="shared" si="3"/>
        <v>0</v>
      </c>
      <c r="G21" s="101">
        <f t="shared" si="1"/>
        <v>0</v>
      </c>
      <c r="K21" s="130"/>
      <c r="L21" s="130"/>
      <c r="M21" s="134"/>
    </row>
    <row r="22" spans="1:13" x14ac:dyDescent="0.25">
      <c r="A22" s="99">
        <f>EDATE(A21,1)</f>
        <v>43678</v>
      </c>
      <c r="B22" s="100">
        <v>8</v>
      </c>
      <c r="C22" s="84">
        <f t="shared" si="5"/>
        <v>0</v>
      </c>
      <c r="D22" s="101">
        <f t="shared" si="0"/>
        <v>0</v>
      </c>
      <c r="E22" s="101">
        <f t="shared" si="2"/>
        <v>0</v>
      </c>
      <c r="F22" s="101">
        <f t="shared" si="3"/>
        <v>0</v>
      </c>
      <c r="G22" s="101">
        <f t="shared" si="1"/>
        <v>0</v>
      </c>
      <c r="K22" s="130"/>
      <c r="L22" s="130"/>
      <c r="M22" s="134"/>
    </row>
    <row r="23" spans="1:13" x14ac:dyDescent="0.25">
      <c r="A23" s="99">
        <f t="shared" si="4"/>
        <v>43709</v>
      </c>
      <c r="B23" s="100">
        <v>9</v>
      </c>
      <c r="C23" s="84">
        <f t="shared" si="5"/>
        <v>0</v>
      </c>
      <c r="D23" s="101">
        <f t="shared" si="0"/>
        <v>0</v>
      </c>
      <c r="E23" s="101">
        <f t="shared" si="2"/>
        <v>0</v>
      </c>
      <c r="F23" s="101">
        <f t="shared" si="3"/>
        <v>0</v>
      </c>
      <c r="G23" s="101">
        <f t="shared" si="1"/>
        <v>0</v>
      </c>
      <c r="K23" s="130"/>
      <c r="L23" s="130"/>
      <c r="M23" s="134"/>
    </row>
    <row r="24" spans="1:13" x14ac:dyDescent="0.25">
      <c r="A24" s="99">
        <f t="shared" si="4"/>
        <v>43739</v>
      </c>
      <c r="B24" s="100">
        <v>10</v>
      </c>
      <c r="C24" s="84">
        <f t="shared" si="5"/>
        <v>0</v>
      </c>
      <c r="D24" s="101">
        <f t="shared" si="0"/>
        <v>0</v>
      </c>
      <c r="E24" s="101">
        <f t="shared" si="2"/>
        <v>0</v>
      </c>
      <c r="F24" s="101">
        <f t="shared" si="3"/>
        <v>0</v>
      </c>
      <c r="G24" s="101">
        <f t="shared" si="1"/>
        <v>0</v>
      </c>
      <c r="K24" s="130"/>
      <c r="L24" s="130"/>
      <c r="M24" s="134"/>
    </row>
    <row r="25" spans="1:13" x14ac:dyDescent="0.25">
      <c r="A25" s="99">
        <f t="shared" si="4"/>
        <v>43770</v>
      </c>
      <c r="B25" s="100">
        <v>11</v>
      </c>
      <c r="C25" s="84">
        <f t="shared" si="5"/>
        <v>0</v>
      </c>
      <c r="D25" s="101">
        <f t="shared" si="0"/>
        <v>0</v>
      </c>
      <c r="E25" s="101">
        <f t="shared" si="2"/>
        <v>0</v>
      </c>
      <c r="F25" s="101">
        <f t="shared" si="3"/>
        <v>0</v>
      </c>
      <c r="G25" s="101">
        <f t="shared" si="1"/>
        <v>0</v>
      </c>
    </row>
    <row r="26" spans="1:13" x14ac:dyDescent="0.25">
      <c r="A26" s="99">
        <f t="shared" si="4"/>
        <v>43800</v>
      </c>
      <c r="B26" s="100">
        <v>12</v>
      </c>
      <c r="C26" s="84">
        <f t="shared" si="5"/>
        <v>0</v>
      </c>
      <c r="D26" s="101">
        <f t="shared" si="0"/>
        <v>0</v>
      </c>
      <c r="E26" s="101">
        <f t="shared" si="2"/>
        <v>0</v>
      </c>
      <c r="F26" s="101">
        <f t="shared" si="3"/>
        <v>0</v>
      </c>
      <c r="G26" s="101">
        <f t="shared" si="1"/>
        <v>0</v>
      </c>
    </row>
    <row r="27" spans="1:13" x14ac:dyDescent="0.25">
      <c r="A27" s="99">
        <f t="shared" si="4"/>
        <v>43831</v>
      </c>
      <c r="B27" s="100">
        <v>13</v>
      </c>
      <c r="C27" s="84">
        <f t="shared" si="5"/>
        <v>0</v>
      </c>
      <c r="D27" s="101">
        <f t="shared" si="0"/>
        <v>0</v>
      </c>
      <c r="E27" s="101">
        <f t="shared" si="2"/>
        <v>0</v>
      </c>
      <c r="F27" s="101">
        <f t="shared" si="3"/>
        <v>0</v>
      </c>
      <c r="G27" s="101">
        <f t="shared" si="1"/>
        <v>0</v>
      </c>
    </row>
    <row r="28" spans="1:13" x14ac:dyDescent="0.25">
      <c r="A28" s="99">
        <f t="shared" si="4"/>
        <v>43862</v>
      </c>
      <c r="B28" s="100">
        <v>14</v>
      </c>
      <c r="C28" s="84">
        <f t="shared" si="5"/>
        <v>0</v>
      </c>
      <c r="D28" s="101">
        <f t="shared" si="0"/>
        <v>0</v>
      </c>
      <c r="E28" s="101">
        <f t="shared" si="2"/>
        <v>0</v>
      </c>
      <c r="F28" s="101">
        <f t="shared" si="3"/>
        <v>0</v>
      </c>
      <c r="G28" s="101">
        <f t="shared" si="1"/>
        <v>0</v>
      </c>
    </row>
    <row r="29" spans="1:13" x14ac:dyDescent="0.25">
      <c r="A29" s="99">
        <f t="shared" si="4"/>
        <v>43891</v>
      </c>
      <c r="B29" s="100">
        <v>15</v>
      </c>
      <c r="C29" s="84">
        <f t="shared" si="5"/>
        <v>0</v>
      </c>
      <c r="D29" s="101">
        <f t="shared" si="0"/>
        <v>0</v>
      </c>
      <c r="E29" s="101">
        <f t="shared" si="2"/>
        <v>0</v>
      </c>
      <c r="F29" s="101">
        <f t="shared" si="3"/>
        <v>0</v>
      </c>
      <c r="G29" s="101">
        <f t="shared" si="1"/>
        <v>0</v>
      </c>
    </row>
    <row r="30" spans="1:13" x14ac:dyDescent="0.25">
      <c r="A30" s="99">
        <f t="shared" si="4"/>
        <v>43922</v>
      </c>
      <c r="B30" s="100">
        <v>16</v>
      </c>
      <c r="C30" s="84">
        <f t="shared" si="5"/>
        <v>0</v>
      </c>
      <c r="D30" s="101">
        <f t="shared" si="0"/>
        <v>0</v>
      </c>
      <c r="E30" s="101">
        <f t="shared" si="2"/>
        <v>0</v>
      </c>
      <c r="F30" s="101">
        <f t="shared" si="3"/>
        <v>0</v>
      </c>
      <c r="G30" s="101">
        <f t="shared" si="1"/>
        <v>0</v>
      </c>
    </row>
    <row r="31" spans="1:13" x14ac:dyDescent="0.25">
      <c r="A31" s="99">
        <f t="shared" si="4"/>
        <v>43952</v>
      </c>
      <c r="B31" s="100">
        <v>17</v>
      </c>
      <c r="C31" s="84">
        <f t="shared" si="5"/>
        <v>0</v>
      </c>
      <c r="D31" s="101">
        <f t="shared" si="0"/>
        <v>0</v>
      </c>
      <c r="E31" s="101">
        <f t="shared" si="2"/>
        <v>0</v>
      </c>
      <c r="F31" s="101">
        <f t="shared" si="3"/>
        <v>0</v>
      </c>
      <c r="G31" s="101">
        <f t="shared" si="1"/>
        <v>0</v>
      </c>
    </row>
    <row r="32" spans="1:13" x14ac:dyDescent="0.25">
      <c r="A32" s="99">
        <f t="shared" si="4"/>
        <v>43983</v>
      </c>
      <c r="B32" s="100">
        <v>18</v>
      </c>
      <c r="C32" s="84">
        <f t="shared" si="5"/>
        <v>0</v>
      </c>
      <c r="D32" s="101">
        <f t="shared" si="0"/>
        <v>0</v>
      </c>
      <c r="E32" s="101">
        <f t="shared" si="2"/>
        <v>0</v>
      </c>
      <c r="F32" s="101">
        <f t="shared" si="3"/>
        <v>0</v>
      </c>
      <c r="G32" s="101">
        <f t="shared" si="1"/>
        <v>0</v>
      </c>
    </row>
    <row r="33" spans="1:7" x14ac:dyDescent="0.25">
      <c r="A33" s="99">
        <f t="shared" si="4"/>
        <v>44013</v>
      </c>
      <c r="B33" s="100">
        <v>19</v>
      </c>
      <c r="C33" s="84">
        <f t="shared" si="5"/>
        <v>0</v>
      </c>
      <c r="D33" s="101">
        <f t="shared" si="0"/>
        <v>0</v>
      </c>
      <c r="E33" s="101">
        <f t="shared" si="2"/>
        <v>0</v>
      </c>
      <c r="F33" s="101">
        <f t="shared" si="3"/>
        <v>0</v>
      </c>
      <c r="G33" s="101">
        <f t="shared" si="1"/>
        <v>0</v>
      </c>
    </row>
    <row r="34" spans="1:7" x14ac:dyDescent="0.25">
      <c r="A34" s="99">
        <f t="shared" si="4"/>
        <v>44044</v>
      </c>
      <c r="B34" s="100">
        <v>20</v>
      </c>
      <c r="C34" s="84">
        <f t="shared" si="5"/>
        <v>0</v>
      </c>
      <c r="D34" s="101">
        <f t="shared" si="0"/>
        <v>0</v>
      </c>
      <c r="E34" s="101">
        <f t="shared" si="2"/>
        <v>0</v>
      </c>
      <c r="F34" s="101">
        <f t="shared" si="3"/>
        <v>0</v>
      </c>
      <c r="G34" s="101">
        <f t="shared" si="1"/>
        <v>0</v>
      </c>
    </row>
    <row r="35" spans="1:7" x14ac:dyDescent="0.25">
      <c r="A35" s="99">
        <f t="shared" si="4"/>
        <v>44075</v>
      </c>
      <c r="B35" s="100">
        <v>21</v>
      </c>
      <c r="C35" s="84">
        <f t="shared" si="5"/>
        <v>0</v>
      </c>
      <c r="D35" s="101">
        <f t="shared" si="0"/>
        <v>0</v>
      </c>
      <c r="E35" s="101">
        <f t="shared" si="2"/>
        <v>0</v>
      </c>
      <c r="F35" s="101">
        <f t="shared" si="3"/>
        <v>0</v>
      </c>
      <c r="G35" s="101">
        <f t="shared" si="1"/>
        <v>0</v>
      </c>
    </row>
    <row r="36" spans="1:7" x14ac:dyDescent="0.25">
      <c r="A36" s="99">
        <f t="shared" si="4"/>
        <v>44105</v>
      </c>
      <c r="B36" s="100">
        <v>22</v>
      </c>
      <c r="C36" s="84">
        <f t="shared" si="5"/>
        <v>0</v>
      </c>
      <c r="D36" s="101">
        <f t="shared" si="0"/>
        <v>0</v>
      </c>
      <c r="E36" s="101">
        <f t="shared" si="2"/>
        <v>0</v>
      </c>
      <c r="F36" s="101">
        <f t="shared" si="3"/>
        <v>0</v>
      </c>
      <c r="G36" s="101">
        <f t="shared" si="1"/>
        <v>0</v>
      </c>
    </row>
    <row r="37" spans="1:7" x14ac:dyDescent="0.25">
      <c r="A37" s="99">
        <f t="shared" si="4"/>
        <v>44136</v>
      </c>
      <c r="B37" s="100">
        <v>23</v>
      </c>
      <c r="C37" s="84">
        <f t="shared" si="5"/>
        <v>0</v>
      </c>
      <c r="D37" s="101">
        <f t="shared" si="0"/>
        <v>0</v>
      </c>
      <c r="E37" s="101">
        <f t="shared" si="2"/>
        <v>0</v>
      </c>
      <c r="F37" s="101">
        <f t="shared" si="3"/>
        <v>0</v>
      </c>
      <c r="G37" s="101">
        <f t="shared" si="1"/>
        <v>0</v>
      </c>
    </row>
    <row r="38" spans="1:7" x14ac:dyDescent="0.25">
      <c r="A38" s="99">
        <f t="shared" si="4"/>
        <v>44166</v>
      </c>
      <c r="B38" s="100">
        <v>24</v>
      </c>
      <c r="C38" s="84">
        <f t="shared" si="5"/>
        <v>0</v>
      </c>
      <c r="D38" s="101">
        <f t="shared" si="0"/>
        <v>0</v>
      </c>
      <c r="E38" s="101">
        <f t="shared" si="2"/>
        <v>0</v>
      </c>
      <c r="F38" s="101">
        <f t="shared" si="3"/>
        <v>0</v>
      </c>
      <c r="G38" s="101">
        <f t="shared" si="1"/>
        <v>0</v>
      </c>
    </row>
    <row r="39" spans="1:7" x14ac:dyDescent="0.25">
      <c r="A39" s="99">
        <f t="shared" si="4"/>
        <v>44197</v>
      </c>
      <c r="B39" s="100">
        <v>25</v>
      </c>
      <c r="C39" s="84">
        <f t="shared" si="5"/>
        <v>0</v>
      </c>
      <c r="D39" s="101">
        <f t="shared" si="0"/>
        <v>0</v>
      </c>
      <c r="E39" s="101">
        <f t="shared" si="2"/>
        <v>0</v>
      </c>
      <c r="F39" s="101">
        <f t="shared" si="3"/>
        <v>0</v>
      </c>
      <c r="G39" s="101">
        <f t="shared" si="1"/>
        <v>0</v>
      </c>
    </row>
    <row r="40" spans="1:7" x14ac:dyDescent="0.25">
      <c r="A40" s="99">
        <f t="shared" si="4"/>
        <v>44228</v>
      </c>
      <c r="B40" s="100">
        <v>26</v>
      </c>
      <c r="C40" s="84">
        <f t="shared" si="5"/>
        <v>0</v>
      </c>
      <c r="D40" s="101">
        <f t="shared" si="0"/>
        <v>0</v>
      </c>
      <c r="E40" s="101">
        <f t="shared" si="2"/>
        <v>0</v>
      </c>
      <c r="F40" s="101">
        <f t="shared" si="3"/>
        <v>0</v>
      </c>
      <c r="G40" s="101">
        <f t="shared" si="1"/>
        <v>0</v>
      </c>
    </row>
    <row r="41" spans="1:7" x14ac:dyDescent="0.25">
      <c r="A41" s="99">
        <f t="shared" si="4"/>
        <v>44256</v>
      </c>
      <c r="B41" s="100">
        <v>27</v>
      </c>
      <c r="C41" s="84">
        <f t="shared" si="5"/>
        <v>0</v>
      </c>
      <c r="D41" s="101">
        <f t="shared" si="0"/>
        <v>0</v>
      </c>
      <c r="E41" s="101">
        <f t="shared" si="2"/>
        <v>0</v>
      </c>
      <c r="F41" s="101">
        <f t="shared" si="3"/>
        <v>0</v>
      </c>
      <c r="G41" s="101">
        <f t="shared" si="1"/>
        <v>0</v>
      </c>
    </row>
    <row r="42" spans="1:7" x14ac:dyDescent="0.25">
      <c r="A42" s="99">
        <f t="shared" si="4"/>
        <v>44287</v>
      </c>
      <c r="B42" s="100">
        <v>28</v>
      </c>
      <c r="C42" s="84">
        <f t="shared" si="5"/>
        <v>0</v>
      </c>
      <c r="D42" s="101">
        <f t="shared" si="0"/>
        <v>0</v>
      </c>
      <c r="E42" s="101">
        <f t="shared" si="2"/>
        <v>0</v>
      </c>
      <c r="F42" s="101">
        <f t="shared" si="3"/>
        <v>0</v>
      </c>
      <c r="G42" s="101">
        <f t="shared" si="1"/>
        <v>0</v>
      </c>
    </row>
    <row r="43" spans="1:7" x14ac:dyDescent="0.25">
      <c r="A43" s="99">
        <f t="shared" si="4"/>
        <v>44317</v>
      </c>
      <c r="B43" s="100">
        <v>29</v>
      </c>
      <c r="C43" s="84">
        <f t="shared" si="5"/>
        <v>0</v>
      </c>
      <c r="D43" s="101">
        <f t="shared" si="0"/>
        <v>0</v>
      </c>
      <c r="E43" s="101">
        <f t="shared" si="2"/>
        <v>0</v>
      </c>
      <c r="F43" s="101">
        <f t="shared" si="3"/>
        <v>0</v>
      </c>
      <c r="G43" s="101">
        <f t="shared" si="1"/>
        <v>0</v>
      </c>
    </row>
    <row r="44" spans="1:7" x14ac:dyDescent="0.25">
      <c r="A44" s="99">
        <f t="shared" si="4"/>
        <v>44348</v>
      </c>
      <c r="B44" s="100">
        <v>30</v>
      </c>
      <c r="C44" s="84">
        <f t="shared" si="5"/>
        <v>0</v>
      </c>
      <c r="D44" s="101">
        <f t="shared" si="0"/>
        <v>0</v>
      </c>
      <c r="E44" s="101">
        <f t="shared" si="2"/>
        <v>0</v>
      </c>
      <c r="F44" s="101">
        <f t="shared" si="3"/>
        <v>0</v>
      </c>
      <c r="G44" s="101">
        <f t="shared" si="1"/>
        <v>0</v>
      </c>
    </row>
    <row r="45" spans="1:7" x14ac:dyDescent="0.25">
      <c r="A45" s="99">
        <f t="shared" si="4"/>
        <v>44378</v>
      </c>
      <c r="B45" s="100">
        <v>31</v>
      </c>
      <c r="C45" s="84">
        <f t="shared" si="5"/>
        <v>0</v>
      </c>
      <c r="D45" s="101">
        <f t="shared" si="0"/>
        <v>0</v>
      </c>
      <c r="E45" s="101">
        <f t="shared" si="2"/>
        <v>0</v>
      </c>
      <c r="F45" s="101">
        <f t="shared" si="3"/>
        <v>0</v>
      </c>
      <c r="G45" s="101">
        <f t="shared" si="1"/>
        <v>0</v>
      </c>
    </row>
    <row r="46" spans="1:7" x14ac:dyDescent="0.25">
      <c r="A46" s="99">
        <f t="shared" si="4"/>
        <v>44409</v>
      </c>
      <c r="B46" s="100">
        <v>32</v>
      </c>
      <c r="C46" s="84">
        <f t="shared" si="5"/>
        <v>0</v>
      </c>
      <c r="D46" s="101">
        <f t="shared" si="0"/>
        <v>0</v>
      </c>
      <c r="E46" s="101">
        <f t="shared" si="2"/>
        <v>0</v>
      </c>
      <c r="F46" s="101">
        <f t="shared" si="3"/>
        <v>0</v>
      </c>
      <c r="G46" s="101">
        <f t="shared" si="1"/>
        <v>0</v>
      </c>
    </row>
    <row r="47" spans="1:7" x14ac:dyDescent="0.25">
      <c r="A47" s="99">
        <f t="shared" si="4"/>
        <v>44440</v>
      </c>
      <c r="B47" s="100">
        <v>33</v>
      </c>
      <c r="C47" s="84">
        <f t="shared" si="5"/>
        <v>0</v>
      </c>
      <c r="D47" s="101">
        <f t="shared" si="0"/>
        <v>0</v>
      </c>
      <c r="E47" s="101">
        <f t="shared" si="2"/>
        <v>0</v>
      </c>
      <c r="F47" s="101">
        <f t="shared" si="3"/>
        <v>0</v>
      </c>
      <c r="G47" s="101">
        <f t="shared" si="1"/>
        <v>0</v>
      </c>
    </row>
    <row r="48" spans="1:7" x14ac:dyDescent="0.25">
      <c r="A48" s="99">
        <f t="shared" si="4"/>
        <v>44470</v>
      </c>
      <c r="B48" s="100">
        <v>34</v>
      </c>
      <c r="C48" s="84">
        <f t="shared" si="5"/>
        <v>0</v>
      </c>
      <c r="D48" s="101">
        <f t="shared" si="0"/>
        <v>0</v>
      </c>
      <c r="E48" s="101">
        <f t="shared" si="2"/>
        <v>0</v>
      </c>
      <c r="F48" s="101">
        <f t="shared" si="3"/>
        <v>0</v>
      </c>
      <c r="G48" s="101">
        <f t="shared" si="1"/>
        <v>0</v>
      </c>
    </row>
    <row r="49" spans="1:7" x14ac:dyDescent="0.25">
      <c r="A49" s="99">
        <f t="shared" si="4"/>
        <v>44501</v>
      </c>
      <c r="B49" s="100">
        <v>35</v>
      </c>
      <c r="C49" s="84">
        <f t="shared" si="5"/>
        <v>0</v>
      </c>
      <c r="D49" s="101">
        <f t="shared" si="0"/>
        <v>0</v>
      </c>
      <c r="E49" s="101">
        <f t="shared" si="2"/>
        <v>0</v>
      </c>
      <c r="F49" s="101">
        <f t="shared" si="3"/>
        <v>0</v>
      </c>
      <c r="G49" s="101">
        <f t="shared" si="1"/>
        <v>0</v>
      </c>
    </row>
    <row r="50" spans="1:7" x14ac:dyDescent="0.25">
      <c r="A50" s="99">
        <f t="shared" si="4"/>
        <v>44531</v>
      </c>
      <c r="B50" s="100">
        <v>36</v>
      </c>
      <c r="C50" s="84">
        <f t="shared" si="5"/>
        <v>0</v>
      </c>
      <c r="D50" s="101">
        <f t="shared" si="0"/>
        <v>0</v>
      </c>
      <c r="E50" s="101">
        <f t="shared" si="2"/>
        <v>0</v>
      </c>
      <c r="F50" s="101">
        <f t="shared" si="3"/>
        <v>0</v>
      </c>
      <c r="G50" s="101">
        <f t="shared" si="1"/>
        <v>0</v>
      </c>
    </row>
    <row r="51" spans="1:7" x14ac:dyDescent="0.25">
      <c r="A51" s="99">
        <f t="shared" si="4"/>
        <v>44562</v>
      </c>
      <c r="B51" s="100">
        <v>37</v>
      </c>
      <c r="C51" s="84">
        <f t="shared" si="5"/>
        <v>0</v>
      </c>
      <c r="D51" s="101">
        <f t="shared" si="0"/>
        <v>0</v>
      </c>
      <c r="E51" s="101">
        <f t="shared" si="2"/>
        <v>0</v>
      </c>
      <c r="F51" s="101">
        <f t="shared" si="3"/>
        <v>0</v>
      </c>
      <c r="G51" s="101">
        <f t="shared" si="1"/>
        <v>0</v>
      </c>
    </row>
    <row r="52" spans="1:7" x14ac:dyDescent="0.25">
      <c r="A52" s="99">
        <f t="shared" si="4"/>
        <v>44593</v>
      </c>
      <c r="B52" s="100">
        <v>38</v>
      </c>
      <c r="C52" s="84">
        <f t="shared" si="5"/>
        <v>0</v>
      </c>
      <c r="D52" s="101">
        <f t="shared" si="0"/>
        <v>0</v>
      </c>
      <c r="E52" s="101">
        <f t="shared" si="2"/>
        <v>0</v>
      </c>
      <c r="F52" s="101">
        <f t="shared" si="3"/>
        <v>0</v>
      </c>
      <c r="G52" s="101">
        <f t="shared" si="1"/>
        <v>0</v>
      </c>
    </row>
    <row r="53" spans="1:7" x14ac:dyDescent="0.25">
      <c r="A53" s="99">
        <f t="shared" si="4"/>
        <v>44621</v>
      </c>
      <c r="B53" s="100">
        <v>39</v>
      </c>
      <c r="C53" s="84">
        <f t="shared" si="5"/>
        <v>0</v>
      </c>
      <c r="D53" s="101">
        <f t="shared" si="0"/>
        <v>0</v>
      </c>
      <c r="E53" s="101">
        <f t="shared" si="2"/>
        <v>0</v>
      </c>
      <c r="F53" s="101">
        <f t="shared" si="3"/>
        <v>0</v>
      </c>
      <c r="G53" s="101">
        <f t="shared" si="1"/>
        <v>0</v>
      </c>
    </row>
    <row r="54" spans="1:7" x14ac:dyDescent="0.25">
      <c r="A54" s="99">
        <f t="shared" si="4"/>
        <v>44652</v>
      </c>
      <c r="B54" s="100">
        <v>40</v>
      </c>
      <c r="C54" s="84">
        <f t="shared" si="5"/>
        <v>0</v>
      </c>
      <c r="D54" s="101">
        <f t="shared" si="0"/>
        <v>0</v>
      </c>
      <c r="E54" s="101">
        <f t="shared" si="2"/>
        <v>0</v>
      </c>
      <c r="F54" s="101">
        <f t="shared" si="3"/>
        <v>0</v>
      </c>
      <c r="G54" s="101">
        <f t="shared" si="1"/>
        <v>0</v>
      </c>
    </row>
    <row r="55" spans="1:7" x14ac:dyDescent="0.25">
      <c r="A55" s="99">
        <f t="shared" si="4"/>
        <v>44682</v>
      </c>
      <c r="B55" s="100">
        <v>41</v>
      </c>
      <c r="C55" s="84">
        <f t="shared" si="5"/>
        <v>0</v>
      </c>
      <c r="D55" s="101">
        <f t="shared" si="0"/>
        <v>0</v>
      </c>
      <c r="E55" s="101">
        <f t="shared" si="2"/>
        <v>0</v>
      </c>
      <c r="F55" s="101">
        <f t="shared" si="3"/>
        <v>0</v>
      </c>
      <c r="G55" s="101">
        <f t="shared" si="1"/>
        <v>0</v>
      </c>
    </row>
    <row r="56" spans="1:7" x14ac:dyDescent="0.25">
      <c r="A56" s="99">
        <f t="shared" si="4"/>
        <v>44713</v>
      </c>
      <c r="B56" s="100">
        <v>42</v>
      </c>
      <c r="C56" s="84">
        <f t="shared" si="5"/>
        <v>0</v>
      </c>
      <c r="D56" s="101">
        <f t="shared" si="0"/>
        <v>0</v>
      </c>
      <c r="E56" s="101">
        <f t="shared" si="2"/>
        <v>0</v>
      </c>
      <c r="F56" s="101">
        <f t="shared" si="3"/>
        <v>0</v>
      </c>
      <c r="G56" s="101">
        <f t="shared" si="1"/>
        <v>0</v>
      </c>
    </row>
    <row r="57" spans="1:7" x14ac:dyDescent="0.25">
      <c r="A57" s="99">
        <f t="shared" si="4"/>
        <v>44743</v>
      </c>
      <c r="B57" s="100">
        <v>43</v>
      </c>
      <c r="C57" s="84">
        <f t="shared" si="5"/>
        <v>0</v>
      </c>
      <c r="D57" s="101">
        <f t="shared" si="0"/>
        <v>0</v>
      </c>
      <c r="E57" s="101">
        <f t="shared" si="2"/>
        <v>0</v>
      </c>
      <c r="F57" s="101">
        <f t="shared" si="3"/>
        <v>0</v>
      </c>
      <c r="G57" s="101">
        <f t="shared" si="1"/>
        <v>0</v>
      </c>
    </row>
    <row r="58" spans="1:7" x14ac:dyDescent="0.25">
      <c r="A58" s="99">
        <f t="shared" si="4"/>
        <v>44774</v>
      </c>
      <c r="B58" s="100">
        <v>44</v>
      </c>
      <c r="C58" s="84">
        <f t="shared" si="5"/>
        <v>0</v>
      </c>
      <c r="D58" s="101">
        <f t="shared" si="0"/>
        <v>0</v>
      </c>
      <c r="E58" s="101">
        <f t="shared" si="2"/>
        <v>0</v>
      </c>
      <c r="F58" s="101">
        <f t="shared" si="3"/>
        <v>0</v>
      </c>
      <c r="G58" s="101">
        <f t="shared" si="1"/>
        <v>0</v>
      </c>
    </row>
    <row r="59" spans="1:7" x14ac:dyDescent="0.25">
      <c r="A59" s="99">
        <f t="shared" si="4"/>
        <v>44805</v>
      </c>
      <c r="B59" s="100">
        <v>45</v>
      </c>
      <c r="C59" s="84">
        <f t="shared" si="5"/>
        <v>0</v>
      </c>
      <c r="D59" s="101">
        <f t="shared" si="0"/>
        <v>0</v>
      </c>
      <c r="E59" s="101">
        <f t="shared" si="2"/>
        <v>0</v>
      </c>
      <c r="F59" s="101">
        <f t="shared" si="3"/>
        <v>0</v>
      </c>
      <c r="G59" s="101">
        <f t="shared" si="1"/>
        <v>0</v>
      </c>
    </row>
    <row r="60" spans="1:7" x14ac:dyDescent="0.25">
      <c r="A60" s="99">
        <f t="shared" si="4"/>
        <v>44835</v>
      </c>
      <c r="B60" s="100">
        <v>46</v>
      </c>
      <c r="C60" s="84">
        <f t="shared" si="5"/>
        <v>0</v>
      </c>
      <c r="D60" s="101">
        <f t="shared" si="0"/>
        <v>0</v>
      </c>
      <c r="E60" s="101">
        <f t="shared" si="2"/>
        <v>0</v>
      </c>
      <c r="F60" s="101">
        <f t="shared" si="3"/>
        <v>0</v>
      </c>
      <c r="G60" s="101">
        <f t="shared" si="1"/>
        <v>0</v>
      </c>
    </row>
    <row r="61" spans="1:7" x14ac:dyDescent="0.25">
      <c r="A61" s="99">
        <f t="shared" si="4"/>
        <v>44866</v>
      </c>
      <c r="B61" s="100">
        <v>47</v>
      </c>
      <c r="C61" s="84">
        <f t="shared" si="5"/>
        <v>0</v>
      </c>
      <c r="D61" s="101">
        <f t="shared" si="0"/>
        <v>0</v>
      </c>
      <c r="E61" s="101">
        <f t="shared" si="2"/>
        <v>0</v>
      </c>
      <c r="F61" s="101">
        <f t="shared" si="3"/>
        <v>0</v>
      </c>
      <c r="G61" s="101">
        <f t="shared" si="1"/>
        <v>0</v>
      </c>
    </row>
    <row r="62" spans="1:7" x14ac:dyDescent="0.25">
      <c r="A62" s="99">
        <f t="shared" si="4"/>
        <v>44896</v>
      </c>
      <c r="B62" s="100">
        <v>48</v>
      </c>
      <c r="C62" s="84">
        <f t="shared" si="5"/>
        <v>0</v>
      </c>
      <c r="D62" s="101">
        <f t="shared" si="0"/>
        <v>0</v>
      </c>
      <c r="E62" s="101">
        <f t="shared" si="2"/>
        <v>0</v>
      </c>
      <c r="F62" s="101">
        <f t="shared" si="3"/>
        <v>0</v>
      </c>
      <c r="G62" s="101">
        <f t="shared" si="1"/>
        <v>0</v>
      </c>
    </row>
    <row r="63" spans="1:7" x14ac:dyDescent="0.25">
      <c r="A63" s="99">
        <f t="shared" si="4"/>
        <v>44927</v>
      </c>
      <c r="B63" s="100">
        <v>49</v>
      </c>
      <c r="C63" s="84">
        <f t="shared" si="5"/>
        <v>0</v>
      </c>
      <c r="D63" s="101">
        <f t="shared" si="0"/>
        <v>0</v>
      </c>
      <c r="E63" s="101">
        <f t="shared" si="2"/>
        <v>0</v>
      </c>
      <c r="F63" s="101">
        <f t="shared" si="3"/>
        <v>0</v>
      </c>
      <c r="G63" s="101">
        <f t="shared" si="1"/>
        <v>0</v>
      </c>
    </row>
    <row r="64" spans="1:7" x14ac:dyDescent="0.25">
      <c r="A64" s="99">
        <f t="shared" si="4"/>
        <v>44958</v>
      </c>
      <c r="B64" s="100">
        <v>50</v>
      </c>
      <c r="C64" s="84">
        <f t="shared" si="5"/>
        <v>0</v>
      </c>
      <c r="D64" s="101">
        <f t="shared" si="0"/>
        <v>0</v>
      </c>
      <c r="E64" s="101">
        <f t="shared" si="2"/>
        <v>0</v>
      </c>
      <c r="F64" s="101">
        <f t="shared" si="3"/>
        <v>0</v>
      </c>
      <c r="G64" s="101">
        <f t="shared" si="1"/>
        <v>0</v>
      </c>
    </row>
    <row r="65" spans="1:7" x14ac:dyDescent="0.25">
      <c r="A65" s="99">
        <f t="shared" si="4"/>
        <v>44986</v>
      </c>
      <c r="B65" s="100">
        <v>51</v>
      </c>
      <c r="C65" s="84">
        <f t="shared" si="5"/>
        <v>0</v>
      </c>
      <c r="D65" s="101">
        <f t="shared" si="0"/>
        <v>0</v>
      </c>
      <c r="E65" s="101">
        <f t="shared" si="2"/>
        <v>0</v>
      </c>
      <c r="F65" s="101">
        <f t="shared" si="3"/>
        <v>0</v>
      </c>
      <c r="G65" s="101">
        <f t="shared" si="1"/>
        <v>0</v>
      </c>
    </row>
    <row r="66" spans="1:7" x14ac:dyDescent="0.25">
      <c r="A66" s="99">
        <f t="shared" si="4"/>
        <v>45017</v>
      </c>
      <c r="B66" s="100">
        <v>52</v>
      </c>
      <c r="C66" s="84">
        <f t="shared" si="5"/>
        <v>0</v>
      </c>
      <c r="D66" s="101">
        <f t="shared" si="0"/>
        <v>0</v>
      </c>
      <c r="E66" s="101">
        <f t="shared" si="2"/>
        <v>0</v>
      </c>
      <c r="F66" s="101">
        <f t="shared" si="3"/>
        <v>0</v>
      </c>
      <c r="G66" s="101">
        <f t="shared" si="1"/>
        <v>0</v>
      </c>
    </row>
    <row r="67" spans="1:7" x14ac:dyDescent="0.25">
      <c r="A67" s="99">
        <f t="shared" si="4"/>
        <v>45047</v>
      </c>
      <c r="B67" s="100">
        <v>53</v>
      </c>
      <c r="C67" s="84">
        <f t="shared" si="5"/>
        <v>0</v>
      </c>
      <c r="D67" s="101">
        <f t="shared" si="0"/>
        <v>0</v>
      </c>
      <c r="E67" s="101">
        <f t="shared" si="2"/>
        <v>0</v>
      </c>
      <c r="F67" s="101">
        <f t="shared" si="3"/>
        <v>0</v>
      </c>
      <c r="G67" s="101">
        <f t="shared" si="1"/>
        <v>0</v>
      </c>
    </row>
    <row r="68" spans="1:7" x14ac:dyDescent="0.25">
      <c r="A68" s="99">
        <f t="shared" si="4"/>
        <v>45078</v>
      </c>
      <c r="B68" s="100">
        <v>54</v>
      </c>
      <c r="C68" s="84">
        <f t="shared" si="5"/>
        <v>0</v>
      </c>
      <c r="D68" s="101">
        <f t="shared" si="0"/>
        <v>0</v>
      </c>
      <c r="E68" s="101">
        <f t="shared" si="2"/>
        <v>0</v>
      </c>
      <c r="F68" s="101">
        <f t="shared" si="3"/>
        <v>0</v>
      </c>
      <c r="G68" s="101">
        <f t="shared" si="1"/>
        <v>0</v>
      </c>
    </row>
    <row r="69" spans="1:7" x14ac:dyDescent="0.25">
      <c r="A69" s="99">
        <f t="shared" si="4"/>
        <v>45108</v>
      </c>
      <c r="B69" s="100">
        <v>55</v>
      </c>
      <c r="C69" s="84">
        <f t="shared" si="5"/>
        <v>0</v>
      </c>
      <c r="D69" s="101">
        <f t="shared" si="0"/>
        <v>0</v>
      </c>
      <c r="E69" s="101">
        <f t="shared" si="2"/>
        <v>0</v>
      </c>
      <c r="F69" s="101">
        <f t="shared" si="3"/>
        <v>0</v>
      </c>
      <c r="G69" s="101">
        <f t="shared" si="1"/>
        <v>0</v>
      </c>
    </row>
    <row r="70" spans="1:7" x14ac:dyDescent="0.25">
      <c r="A70" s="99">
        <f t="shared" si="4"/>
        <v>45139</v>
      </c>
      <c r="B70" s="100">
        <v>56</v>
      </c>
      <c r="C70" s="84">
        <f t="shared" si="5"/>
        <v>0</v>
      </c>
      <c r="D70" s="101">
        <f t="shared" si="0"/>
        <v>0</v>
      </c>
      <c r="E70" s="101">
        <f t="shared" si="2"/>
        <v>0</v>
      </c>
      <c r="F70" s="101">
        <f t="shared" si="3"/>
        <v>0</v>
      </c>
      <c r="G70" s="101">
        <f t="shared" si="1"/>
        <v>0</v>
      </c>
    </row>
    <row r="71" spans="1:7" x14ac:dyDescent="0.25">
      <c r="A71" s="99">
        <f t="shared" si="4"/>
        <v>45170</v>
      </c>
      <c r="B71" s="100">
        <v>57</v>
      </c>
      <c r="C71" s="84">
        <f t="shared" si="5"/>
        <v>0</v>
      </c>
      <c r="D71" s="101">
        <f t="shared" si="0"/>
        <v>0</v>
      </c>
      <c r="E71" s="101">
        <f t="shared" si="2"/>
        <v>0</v>
      </c>
      <c r="F71" s="101">
        <f t="shared" si="3"/>
        <v>0</v>
      </c>
      <c r="G71" s="101">
        <f t="shared" si="1"/>
        <v>0</v>
      </c>
    </row>
    <row r="72" spans="1:7" x14ac:dyDescent="0.25">
      <c r="A72" s="99">
        <f t="shared" si="4"/>
        <v>45200</v>
      </c>
      <c r="B72" s="100">
        <v>58</v>
      </c>
      <c r="C72" s="84">
        <f t="shared" si="5"/>
        <v>0</v>
      </c>
      <c r="D72" s="101">
        <f t="shared" si="0"/>
        <v>0</v>
      </c>
      <c r="E72" s="101">
        <f t="shared" si="2"/>
        <v>0</v>
      </c>
      <c r="F72" s="101">
        <f t="shared" si="3"/>
        <v>0</v>
      </c>
      <c r="G72" s="101">
        <f t="shared" si="1"/>
        <v>0</v>
      </c>
    </row>
    <row r="73" spans="1:7" x14ac:dyDescent="0.25">
      <c r="A73" s="99">
        <f t="shared" si="4"/>
        <v>45231</v>
      </c>
      <c r="B73" s="100">
        <v>59</v>
      </c>
      <c r="C73" s="84">
        <f t="shared" si="5"/>
        <v>0</v>
      </c>
      <c r="D73" s="101">
        <f t="shared" si="0"/>
        <v>0</v>
      </c>
      <c r="E73" s="101">
        <f t="shared" si="2"/>
        <v>0</v>
      </c>
      <c r="F73" s="101">
        <f t="shared" si="3"/>
        <v>0</v>
      </c>
      <c r="G73" s="101">
        <f t="shared" si="1"/>
        <v>0</v>
      </c>
    </row>
    <row r="74" spans="1:7" x14ac:dyDescent="0.25">
      <c r="A74" s="99">
        <f t="shared" si="4"/>
        <v>45261</v>
      </c>
      <c r="B74" s="100">
        <v>60</v>
      </c>
      <c r="C74" s="84">
        <f>G73</f>
        <v>0</v>
      </c>
      <c r="D74" s="101">
        <f>ROUND(C74*$E$11/12,2)</f>
        <v>0</v>
      </c>
      <c r="E74" s="101">
        <f t="shared" si="2"/>
        <v>0</v>
      </c>
      <c r="F74" s="101">
        <f t="shared" si="3"/>
        <v>0</v>
      </c>
      <c r="G74" s="101">
        <f>C74-E74</f>
        <v>0</v>
      </c>
    </row>
    <row r="75" spans="1:7" x14ac:dyDescent="0.25">
      <c r="A75" s="99">
        <f t="shared" si="4"/>
        <v>45292</v>
      </c>
      <c r="B75" s="100">
        <v>61</v>
      </c>
      <c r="C75" s="84">
        <f t="shared" ref="C75:C134" si="6">G74</f>
        <v>0</v>
      </c>
      <c r="D75" s="101">
        <f t="shared" ref="D75:D134" si="7">ROUND(C75*$E$11/12,2)</f>
        <v>0</v>
      </c>
      <c r="E75" s="101">
        <f t="shared" si="2"/>
        <v>0</v>
      </c>
      <c r="F75" s="101">
        <f t="shared" si="3"/>
        <v>0</v>
      </c>
      <c r="G75" s="101">
        <f t="shared" ref="G75:G134" si="8">C75-E75</f>
        <v>0</v>
      </c>
    </row>
    <row r="76" spans="1:7" x14ac:dyDescent="0.25">
      <c r="A76" s="99">
        <f t="shared" si="4"/>
        <v>45323</v>
      </c>
      <c r="B76" s="100">
        <v>62</v>
      </c>
      <c r="C76" s="84">
        <f t="shared" si="6"/>
        <v>0</v>
      </c>
      <c r="D76" s="101">
        <f t="shared" si="7"/>
        <v>0</v>
      </c>
      <c r="E76" s="101">
        <f t="shared" si="2"/>
        <v>0</v>
      </c>
      <c r="F76" s="101">
        <f t="shared" si="3"/>
        <v>0</v>
      </c>
      <c r="G76" s="101">
        <f t="shared" si="8"/>
        <v>0</v>
      </c>
    </row>
    <row r="77" spans="1:7" x14ac:dyDescent="0.25">
      <c r="A77" s="99">
        <f t="shared" si="4"/>
        <v>45352</v>
      </c>
      <c r="B77" s="100">
        <v>63</v>
      </c>
      <c r="C77" s="84">
        <f t="shared" si="6"/>
        <v>0</v>
      </c>
      <c r="D77" s="101">
        <f t="shared" si="7"/>
        <v>0</v>
      </c>
      <c r="E77" s="101">
        <f t="shared" si="2"/>
        <v>0</v>
      </c>
      <c r="F77" s="101">
        <f t="shared" si="3"/>
        <v>0</v>
      </c>
      <c r="G77" s="101">
        <f t="shared" si="8"/>
        <v>0</v>
      </c>
    </row>
    <row r="78" spans="1:7" x14ac:dyDescent="0.25">
      <c r="A78" s="99">
        <f t="shared" si="4"/>
        <v>45383</v>
      </c>
      <c r="B78" s="100">
        <v>64</v>
      </c>
      <c r="C78" s="84">
        <f t="shared" si="6"/>
        <v>0</v>
      </c>
      <c r="D78" s="101">
        <f t="shared" si="7"/>
        <v>0</v>
      </c>
      <c r="E78" s="101">
        <f t="shared" si="2"/>
        <v>0</v>
      </c>
      <c r="F78" s="101">
        <f t="shared" si="3"/>
        <v>0</v>
      </c>
      <c r="G78" s="101">
        <f t="shared" si="8"/>
        <v>0</v>
      </c>
    </row>
    <row r="79" spans="1:7" x14ac:dyDescent="0.25">
      <c r="A79" s="99">
        <f t="shared" si="4"/>
        <v>45413</v>
      </c>
      <c r="B79" s="100">
        <v>65</v>
      </c>
      <c r="C79" s="84">
        <f t="shared" si="6"/>
        <v>0</v>
      </c>
      <c r="D79" s="101">
        <f t="shared" si="7"/>
        <v>0</v>
      </c>
      <c r="E79" s="101">
        <f t="shared" si="2"/>
        <v>0</v>
      </c>
      <c r="F79" s="101">
        <f t="shared" si="3"/>
        <v>0</v>
      </c>
      <c r="G79" s="101">
        <f t="shared" si="8"/>
        <v>0</v>
      </c>
    </row>
    <row r="80" spans="1:7" x14ac:dyDescent="0.25">
      <c r="A80" s="99">
        <f t="shared" si="4"/>
        <v>45444</v>
      </c>
      <c r="B80" s="100">
        <v>66</v>
      </c>
      <c r="C80" s="84">
        <f t="shared" si="6"/>
        <v>0</v>
      </c>
      <c r="D80" s="101">
        <f t="shared" si="7"/>
        <v>0</v>
      </c>
      <c r="E80" s="101">
        <f t="shared" si="2"/>
        <v>0</v>
      </c>
      <c r="F80" s="101">
        <f t="shared" si="3"/>
        <v>0</v>
      </c>
      <c r="G80" s="101">
        <f t="shared" si="8"/>
        <v>0</v>
      </c>
    </row>
    <row r="81" spans="1:7" x14ac:dyDescent="0.25">
      <c r="A81" s="99">
        <f t="shared" si="4"/>
        <v>45474</v>
      </c>
      <c r="B81" s="100">
        <v>67</v>
      </c>
      <c r="C81" s="84">
        <f t="shared" si="6"/>
        <v>0</v>
      </c>
      <c r="D81" s="101">
        <f t="shared" si="7"/>
        <v>0</v>
      </c>
      <c r="E81" s="101">
        <f t="shared" ref="E81:E134" si="9">PPMT($E$11/12,B81,$E$7,-$E$8,$E$9,0)</f>
        <v>0</v>
      </c>
      <c r="F81" s="101">
        <f t="shared" ref="F81:F134" si="10">F80</f>
        <v>0</v>
      </c>
      <c r="G81" s="101">
        <f t="shared" si="8"/>
        <v>0</v>
      </c>
    </row>
    <row r="82" spans="1:7" x14ac:dyDescent="0.25">
      <c r="A82" s="99">
        <f t="shared" ref="A82:A134" si="11">EDATE(A81,1)</f>
        <v>45505</v>
      </c>
      <c r="B82" s="100">
        <v>68</v>
      </c>
      <c r="C82" s="84">
        <f t="shared" si="6"/>
        <v>0</v>
      </c>
      <c r="D82" s="101">
        <f t="shared" si="7"/>
        <v>0</v>
      </c>
      <c r="E82" s="101">
        <f t="shared" si="9"/>
        <v>0</v>
      </c>
      <c r="F82" s="101">
        <f t="shared" si="10"/>
        <v>0</v>
      </c>
      <c r="G82" s="101">
        <f t="shared" si="8"/>
        <v>0</v>
      </c>
    </row>
    <row r="83" spans="1:7" x14ac:dyDescent="0.25">
      <c r="A83" s="99">
        <f t="shared" si="11"/>
        <v>45536</v>
      </c>
      <c r="B83" s="100">
        <v>69</v>
      </c>
      <c r="C83" s="84">
        <f t="shared" si="6"/>
        <v>0</v>
      </c>
      <c r="D83" s="101">
        <f t="shared" si="7"/>
        <v>0</v>
      </c>
      <c r="E83" s="101">
        <f t="shared" si="9"/>
        <v>0</v>
      </c>
      <c r="F83" s="101">
        <f t="shared" si="10"/>
        <v>0</v>
      </c>
      <c r="G83" s="101">
        <f t="shared" si="8"/>
        <v>0</v>
      </c>
    </row>
    <row r="84" spans="1:7" x14ac:dyDescent="0.25">
      <c r="A84" s="99">
        <f t="shared" si="11"/>
        <v>45566</v>
      </c>
      <c r="B84" s="100">
        <v>70</v>
      </c>
      <c r="C84" s="84">
        <f t="shared" si="6"/>
        <v>0</v>
      </c>
      <c r="D84" s="101">
        <f t="shared" si="7"/>
        <v>0</v>
      </c>
      <c r="E84" s="101">
        <f t="shared" si="9"/>
        <v>0</v>
      </c>
      <c r="F84" s="101">
        <f t="shared" si="10"/>
        <v>0</v>
      </c>
      <c r="G84" s="101">
        <f t="shared" si="8"/>
        <v>0</v>
      </c>
    </row>
    <row r="85" spans="1:7" x14ac:dyDescent="0.25">
      <c r="A85" s="99">
        <f t="shared" si="11"/>
        <v>45597</v>
      </c>
      <c r="B85" s="100">
        <v>71</v>
      </c>
      <c r="C85" s="84">
        <f t="shared" si="6"/>
        <v>0</v>
      </c>
      <c r="D85" s="101">
        <f t="shared" si="7"/>
        <v>0</v>
      </c>
      <c r="E85" s="101">
        <f t="shared" si="9"/>
        <v>0</v>
      </c>
      <c r="F85" s="101">
        <f t="shared" si="10"/>
        <v>0</v>
      </c>
      <c r="G85" s="101">
        <f t="shared" si="8"/>
        <v>0</v>
      </c>
    </row>
    <row r="86" spans="1:7" x14ac:dyDescent="0.25">
      <c r="A86" s="99">
        <f t="shared" si="11"/>
        <v>45627</v>
      </c>
      <c r="B86" s="100">
        <v>72</v>
      </c>
      <c r="C86" s="84">
        <f t="shared" si="6"/>
        <v>0</v>
      </c>
      <c r="D86" s="101">
        <f t="shared" si="7"/>
        <v>0</v>
      </c>
      <c r="E86" s="101">
        <f t="shared" si="9"/>
        <v>0</v>
      </c>
      <c r="F86" s="101">
        <f t="shared" si="10"/>
        <v>0</v>
      </c>
      <c r="G86" s="101">
        <f t="shared" si="8"/>
        <v>0</v>
      </c>
    </row>
    <row r="87" spans="1:7" x14ac:dyDescent="0.25">
      <c r="A87" s="99">
        <f t="shared" si="11"/>
        <v>45658</v>
      </c>
      <c r="B87" s="100">
        <v>73</v>
      </c>
      <c r="C87" s="84">
        <f t="shared" si="6"/>
        <v>0</v>
      </c>
      <c r="D87" s="101">
        <f t="shared" si="7"/>
        <v>0</v>
      </c>
      <c r="E87" s="101">
        <f t="shared" si="9"/>
        <v>0</v>
      </c>
      <c r="F87" s="101">
        <f t="shared" si="10"/>
        <v>0</v>
      </c>
      <c r="G87" s="101">
        <f t="shared" si="8"/>
        <v>0</v>
      </c>
    </row>
    <row r="88" spans="1:7" x14ac:dyDescent="0.25">
      <c r="A88" s="99">
        <f t="shared" si="11"/>
        <v>45689</v>
      </c>
      <c r="B88" s="100">
        <v>74</v>
      </c>
      <c r="C88" s="84">
        <f t="shared" si="6"/>
        <v>0</v>
      </c>
      <c r="D88" s="101">
        <f t="shared" si="7"/>
        <v>0</v>
      </c>
      <c r="E88" s="101">
        <f t="shared" si="9"/>
        <v>0</v>
      </c>
      <c r="F88" s="101">
        <f t="shared" si="10"/>
        <v>0</v>
      </c>
      <c r="G88" s="101">
        <f t="shared" si="8"/>
        <v>0</v>
      </c>
    </row>
    <row r="89" spans="1:7" x14ac:dyDescent="0.25">
      <c r="A89" s="99">
        <f t="shared" si="11"/>
        <v>45717</v>
      </c>
      <c r="B89" s="100">
        <v>75</v>
      </c>
      <c r="C89" s="84">
        <f t="shared" si="6"/>
        <v>0</v>
      </c>
      <c r="D89" s="101">
        <f t="shared" si="7"/>
        <v>0</v>
      </c>
      <c r="E89" s="101">
        <f t="shared" si="9"/>
        <v>0</v>
      </c>
      <c r="F89" s="101">
        <f t="shared" si="10"/>
        <v>0</v>
      </c>
      <c r="G89" s="101">
        <f t="shared" si="8"/>
        <v>0</v>
      </c>
    </row>
    <row r="90" spans="1:7" x14ac:dyDescent="0.25">
      <c r="A90" s="99">
        <f t="shared" si="11"/>
        <v>45748</v>
      </c>
      <c r="B90" s="100">
        <v>76</v>
      </c>
      <c r="C90" s="84">
        <f t="shared" si="6"/>
        <v>0</v>
      </c>
      <c r="D90" s="101">
        <f t="shared" si="7"/>
        <v>0</v>
      </c>
      <c r="E90" s="101">
        <f t="shared" si="9"/>
        <v>0</v>
      </c>
      <c r="F90" s="101">
        <f t="shared" si="10"/>
        <v>0</v>
      </c>
      <c r="G90" s="101">
        <f t="shared" si="8"/>
        <v>0</v>
      </c>
    </row>
    <row r="91" spans="1:7" x14ac:dyDescent="0.25">
      <c r="A91" s="99">
        <f t="shared" si="11"/>
        <v>45778</v>
      </c>
      <c r="B91" s="100">
        <v>77</v>
      </c>
      <c r="C91" s="84">
        <f t="shared" si="6"/>
        <v>0</v>
      </c>
      <c r="D91" s="101">
        <f t="shared" si="7"/>
        <v>0</v>
      </c>
      <c r="E91" s="101">
        <f t="shared" si="9"/>
        <v>0</v>
      </c>
      <c r="F91" s="101">
        <f t="shared" si="10"/>
        <v>0</v>
      </c>
      <c r="G91" s="101">
        <f t="shared" si="8"/>
        <v>0</v>
      </c>
    </row>
    <row r="92" spans="1:7" x14ac:dyDescent="0.25">
      <c r="A92" s="99">
        <f t="shared" si="11"/>
        <v>45809</v>
      </c>
      <c r="B92" s="100">
        <v>78</v>
      </c>
      <c r="C92" s="84">
        <f t="shared" si="6"/>
        <v>0</v>
      </c>
      <c r="D92" s="101">
        <f t="shared" si="7"/>
        <v>0</v>
      </c>
      <c r="E92" s="101">
        <f t="shared" si="9"/>
        <v>0</v>
      </c>
      <c r="F92" s="101">
        <f t="shared" si="10"/>
        <v>0</v>
      </c>
      <c r="G92" s="101">
        <f t="shared" si="8"/>
        <v>0</v>
      </c>
    </row>
    <row r="93" spans="1:7" x14ac:dyDescent="0.25">
      <c r="A93" s="99">
        <f t="shared" si="11"/>
        <v>45839</v>
      </c>
      <c r="B93" s="100">
        <v>79</v>
      </c>
      <c r="C93" s="84">
        <f t="shared" si="6"/>
        <v>0</v>
      </c>
      <c r="D93" s="101">
        <f t="shared" si="7"/>
        <v>0</v>
      </c>
      <c r="E93" s="101">
        <f t="shared" si="9"/>
        <v>0</v>
      </c>
      <c r="F93" s="101">
        <f t="shared" si="10"/>
        <v>0</v>
      </c>
      <c r="G93" s="101">
        <f t="shared" si="8"/>
        <v>0</v>
      </c>
    </row>
    <row r="94" spans="1:7" x14ac:dyDescent="0.25">
      <c r="A94" s="99">
        <f t="shared" si="11"/>
        <v>45870</v>
      </c>
      <c r="B94" s="100">
        <v>80</v>
      </c>
      <c r="C94" s="84">
        <f t="shared" si="6"/>
        <v>0</v>
      </c>
      <c r="D94" s="101">
        <f t="shared" si="7"/>
        <v>0</v>
      </c>
      <c r="E94" s="101">
        <f t="shared" si="9"/>
        <v>0</v>
      </c>
      <c r="F94" s="101">
        <f t="shared" si="10"/>
        <v>0</v>
      </c>
      <c r="G94" s="101">
        <f t="shared" si="8"/>
        <v>0</v>
      </c>
    </row>
    <row r="95" spans="1:7" x14ac:dyDescent="0.25">
      <c r="A95" s="99">
        <f t="shared" si="11"/>
        <v>45901</v>
      </c>
      <c r="B95" s="100">
        <v>81</v>
      </c>
      <c r="C95" s="84">
        <f t="shared" si="6"/>
        <v>0</v>
      </c>
      <c r="D95" s="101">
        <f t="shared" si="7"/>
        <v>0</v>
      </c>
      <c r="E95" s="101">
        <f t="shared" si="9"/>
        <v>0</v>
      </c>
      <c r="F95" s="101">
        <f t="shared" si="10"/>
        <v>0</v>
      </c>
      <c r="G95" s="101">
        <f t="shared" si="8"/>
        <v>0</v>
      </c>
    </row>
    <row r="96" spans="1:7" x14ac:dyDescent="0.25">
      <c r="A96" s="99">
        <f t="shared" si="11"/>
        <v>45931</v>
      </c>
      <c r="B96" s="100">
        <v>82</v>
      </c>
      <c r="C96" s="84">
        <f t="shared" si="6"/>
        <v>0</v>
      </c>
      <c r="D96" s="101">
        <f t="shared" si="7"/>
        <v>0</v>
      </c>
      <c r="E96" s="101">
        <f t="shared" si="9"/>
        <v>0</v>
      </c>
      <c r="F96" s="101">
        <f t="shared" si="10"/>
        <v>0</v>
      </c>
      <c r="G96" s="101">
        <f t="shared" si="8"/>
        <v>0</v>
      </c>
    </row>
    <row r="97" spans="1:7" x14ac:dyDescent="0.25">
      <c r="A97" s="99">
        <f t="shared" si="11"/>
        <v>45962</v>
      </c>
      <c r="B97" s="100">
        <v>83</v>
      </c>
      <c r="C97" s="84">
        <f t="shared" si="6"/>
        <v>0</v>
      </c>
      <c r="D97" s="101">
        <f t="shared" si="7"/>
        <v>0</v>
      </c>
      <c r="E97" s="101">
        <f t="shared" si="9"/>
        <v>0</v>
      </c>
      <c r="F97" s="101">
        <f t="shared" si="10"/>
        <v>0</v>
      </c>
      <c r="G97" s="101">
        <f t="shared" si="8"/>
        <v>0</v>
      </c>
    </row>
    <row r="98" spans="1:7" x14ac:dyDescent="0.25">
      <c r="A98" s="99">
        <f t="shared" si="11"/>
        <v>45992</v>
      </c>
      <c r="B98" s="100">
        <v>84</v>
      </c>
      <c r="C98" s="84">
        <f t="shared" si="6"/>
        <v>0</v>
      </c>
      <c r="D98" s="101">
        <f t="shared" si="7"/>
        <v>0</v>
      </c>
      <c r="E98" s="101">
        <f t="shared" si="9"/>
        <v>0</v>
      </c>
      <c r="F98" s="101">
        <f t="shared" si="10"/>
        <v>0</v>
      </c>
      <c r="G98" s="101">
        <f t="shared" si="8"/>
        <v>0</v>
      </c>
    </row>
    <row r="99" spans="1:7" x14ac:dyDescent="0.25">
      <c r="A99" s="99">
        <f t="shared" si="11"/>
        <v>46023</v>
      </c>
      <c r="B99" s="100">
        <v>85</v>
      </c>
      <c r="C99" s="84">
        <f t="shared" si="6"/>
        <v>0</v>
      </c>
      <c r="D99" s="101">
        <f t="shared" si="7"/>
        <v>0</v>
      </c>
      <c r="E99" s="101">
        <f t="shared" si="9"/>
        <v>0</v>
      </c>
      <c r="F99" s="101">
        <f t="shared" si="10"/>
        <v>0</v>
      </c>
      <c r="G99" s="101">
        <f t="shared" si="8"/>
        <v>0</v>
      </c>
    </row>
    <row r="100" spans="1:7" x14ac:dyDescent="0.25">
      <c r="A100" s="99">
        <f t="shared" si="11"/>
        <v>46054</v>
      </c>
      <c r="B100" s="100">
        <v>86</v>
      </c>
      <c r="C100" s="84">
        <f t="shared" si="6"/>
        <v>0</v>
      </c>
      <c r="D100" s="101">
        <f t="shared" si="7"/>
        <v>0</v>
      </c>
      <c r="E100" s="101">
        <f t="shared" si="9"/>
        <v>0</v>
      </c>
      <c r="F100" s="101">
        <f t="shared" si="10"/>
        <v>0</v>
      </c>
      <c r="G100" s="101">
        <f t="shared" si="8"/>
        <v>0</v>
      </c>
    </row>
    <row r="101" spans="1:7" x14ac:dyDescent="0.25">
      <c r="A101" s="99">
        <f t="shared" si="11"/>
        <v>46082</v>
      </c>
      <c r="B101" s="100">
        <v>87</v>
      </c>
      <c r="C101" s="84">
        <f t="shared" si="6"/>
        <v>0</v>
      </c>
      <c r="D101" s="101">
        <f t="shared" si="7"/>
        <v>0</v>
      </c>
      <c r="E101" s="101">
        <f t="shared" si="9"/>
        <v>0</v>
      </c>
      <c r="F101" s="101">
        <f t="shared" si="10"/>
        <v>0</v>
      </c>
      <c r="G101" s="101">
        <f t="shared" si="8"/>
        <v>0</v>
      </c>
    </row>
    <row r="102" spans="1:7" x14ac:dyDescent="0.25">
      <c r="A102" s="99">
        <f t="shared" si="11"/>
        <v>46113</v>
      </c>
      <c r="B102" s="100">
        <v>88</v>
      </c>
      <c r="C102" s="84">
        <f t="shared" si="6"/>
        <v>0</v>
      </c>
      <c r="D102" s="101">
        <f t="shared" si="7"/>
        <v>0</v>
      </c>
      <c r="E102" s="101">
        <f t="shared" si="9"/>
        <v>0</v>
      </c>
      <c r="F102" s="101">
        <f t="shared" si="10"/>
        <v>0</v>
      </c>
      <c r="G102" s="101">
        <f t="shared" si="8"/>
        <v>0</v>
      </c>
    </row>
    <row r="103" spans="1:7" x14ac:dyDescent="0.25">
      <c r="A103" s="99">
        <f t="shared" si="11"/>
        <v>46143</v>
      </c>
      <c r="B103" s="100">
        <v>89</v>
      </c>
      <c r="C103" s="84">
        <f t="shared" si="6"/>
        <v>0</v>
      </c>
      <c r="D103" s="101">
        <f t="shared" si="7"/>
        <v>0</v>
      </c>
      <c r="E103" s="101">
        <f t="shared" si="9"/>
        <v>0</v>
      </c>
      <c r="F103" s="101">
        <f t="shared" si="10"/>
        <v>0</v>
      </c>
      <c r="G103" s="101">
        <f t="shared" si="8"/>
        <v>0</v>
      </c>
    </row>
    <row r="104" spans="1:7" x14ac:dyDescent="0.25">
      <c r="A104" s="99">
        <f t="shared" si="11"/>
        <v>46174</v>
      </c>
      <c r="B104" s="100">
        <v>90</v>
      </c>
      <c r="C104" s="84">
        <f t="shared" si="6"/>
        <v>0</v>
      </c>
      <c r="D104" s="101">
        <f t="shared" si="7"/>
        <v>0</v>
      </c>
      <c r="E104" s="101">
        <f t="shared" si="9"/>
        <v>0</v>
      </c>
      <c r="F104" s="101">
        <f t="shared" si="10"/>
        <v>0</v>
      </c>
      <c r="G104" s="101">
        <f t="shared" si="8"/>
        <v>0</v>
      </c>
    </row>
    <row r="105" spans="1:7" x14ac:dyDescent="0.25">
      <c r="A105" s="99">
        <f t="shared" si="11"/>
        <v>46204</v>
      </c>
      <c r="B105" s="100">
        <v>91</v>
      </c>
      <c r="C105" s="84">
        <f t="shared" si="6"/>
        <v>0</v>
      </c>
      <c r="D105" s="101">
        <f t="shared" si="7"/>
        <v>0</v>
      </c>
      <c r="E105" s="101">
        <f t="shared" si="9"/>
        <v>0</v>
      </c>
      <c r="F105" s="101">
        <f t="shared" si="10"/>
        <v>0</v>
      </c>
      <c r="G105" s="101">
        <f t="shared" si="8"/>
        <v>0</v>
      </c>
    </row>
    <row r="106" spans="1:7" x14ac:dyDescent="0.25">
      <c r="A106" s="99">
        <f t="shared" si="11"/>
        <v>46235</v>
      </c>
      <c r="B106" s="100">
        <v>92</v>
      </c>
      <c r="C106" s="84">
        <f t="shared" si="6"/>
        <v>0</v>
      </c>
      <c r="D106" s="101">
        <f t="shared" si="7"/>
        <v>0</v>
      </c>
      <c r="E106" s="101">
        <f t="shared" si="9"/>
        <v>0</v>
      </c>
      <c r="F106" s="101">
        <f t="shared" si="10"/>
        <v>0</v>
      </c>
      <c r="G106" s="101">
        <f t="shared" si="8"/>
        <v>0</v>
      </c>
    </row>
    <row r="107" spans="1:7" x14ac:dyDescent="0.25">
      <c r="A107" s="99">
        <f t="shared" si="11"/>
        <v>46266</v>
      </c>
      <c r="B107" s="100">
        <v>93</v>
      </c>
      <c r="C107" s="84">
        <f t="shared" si="6"/>
        <v>0</v>
      </c>
      <c r="D107" s="101">
        <f t="shared" si="7"/>
        <v>0</v>
      </c>
      <c r="E107" s="101">
        <f t="shared" si="9"/>
        <v>0</v>
      </c>
      <c r="F107" s="101">
        <f t="shared" si="10"/>
        <v>0</v>
      </c>
      <c r="G107" s="101">
        <f t="shared" si="8"/>
        <v>0</v>
      </c>
    </row>
    <row r="108" spans="1:7" x14ac:dyDescent="0.25">
      <c r="A108" s="99">
        <f t="shared" si="11"/>
        <v>46296</v>
      </c>
      <c r="B108" s="100">
        <v>94</v>
      </c>
      <c r="C108" s="84">
        <f t="shared" si="6"/>
        <v>0</v>
      </c>
      <c r="D108" s="101">
        <f t="shared" si="7"/>
        <v>0</v>
      </c>
      <c r="E108" s="101">
        <f t="shared" si="9"/>
        <v>0</v>
      </c>
      <c r="F108" s="101">
        <f t="shared" si="10"/>
        <v>0</v>
      </c>
      <c r="G108" s="101">
        <f t="shared" si="8"/>
        <v>0</v>
      </c>
    </row>
    <row r="109" spans="1:7" x14ac:dyDescent="0.25">
      <c r="A109" s="99">
        <f t="shared" si="11"/>
        <v>46327</v>
      </c>
      <c r="B109" s="100">
        <v>95</v>
      </c>
      <c r="C109" s="84">
        <f t="shared" si="6"/>
        <v>0</v>
      </c>
      <c r="D109" s="101">
        <f t="shared" si="7"/>
        <v>0</v>
      </c>
      <c r="E109" s="101">
        <f t="shared" si="9"/>
        <v>0</v>
      </c>
      <c r="F109" s="101">
        <f t="shared" si="10"/>
        <v>0</v>
      </c>
      <c r="G109" s="101">
        <f t="shared" si="8"/>
        <v>0</v>
      </c>
    </row>
    <row r="110" spans="1:7" x14ac:dyDescent="0.25">
      <c r="A110" s="99">
        <f t="shared" si="11"/>
        <v>46357</v>
      </c>
      <c r="B110" s="100">
        <v>96</v>
      </c>
      <c r="C110" s="84">
        <f t="shared" si="6"/>
        <v>0</v>
      </c>
      <c r="D110" s="101">
        <f t="shared" si="7"/>
        <v>0</v>
      </c>
      <c r="E110" s="101">
        <f t="shared" si="9"/>
        <v>0</v>
      </c>
      <c r="F110" s="101">
        <f t="shared" si="10"/>
        <v>0</v>
      </c>
      <c r="G110" s="101">
        <f t="shared" si="8"/>
        <v>0</v>
      </c>
    </row>
    <row r="111" spans="1:7" x14ac:dyDescent="0.25">
      <c r="A111" s="99">
        <f t="shared" si="11"/>
        <v>46388</v>
      </c>
      <c r="B111" s="100">
        <v>97</v>
      </c>
      <c r="C111" s="84">
        <f t="shared" si="6"/>
        <v>0</v>
      </c>
      <c r="D111" s="101">
        <f t="shared" si="7"/>
        <v>0</v>
      </c>
      <c r="E111" s="101">
        <f t="shared" si="9"/>
        <v>0</v>
      </c>
      <c r="F111" s="101">
        <f t="shared" si="10"/>
        <v>0</v>
      </c>
      <c r="G111" s="101">
        <f t="shared" si="8"/>
        <v>0</v>
      </c>
    </row>
    <row r="112" spans="1:7" x14ac:dyDescent="0.25">
      <c r="A112" s="99">
        <f t="shared" si="11"/>
        <v>46419</v>
      </c>
      <c r="B112" s="100">
        <v>98</v>
      </c>
      <c r="C112" s="84">
        <f t="shared" si="6"/>
        <v>0</v>
      </c>
      <c r="D112" s="101">
        <f t="shared" si="7"/>
        <v>0</v>
      </c>
      <c r="E112" s="101">
        <f t="shared" si="9"/>
        <v>0</v>
      </c>
      <c r="F112" s="101">
        <f t="shared" si="10"/>
        <v>0</v>
      </c>
      <c r="G112" s="101">
        <f t="shared" si="8"/>
        <v>0</v>
      </c>
    </row>
    <row r="113" spans="1:7" x14ac:dyDescent="0.25">
      <c r="A113" s="99">
        <f t="shared" si="11"/>
        <v>46447</v>
      </c>
      <c r="B113" s="100">
        <v>99</v>
      </c>
      <c r="C113" s="84">
        <f t="shared" si="6"/>
        <v>0</v>
      </c>
      <c r="D113" s="101">
        <f t="shared" si="7"/>
        <v>0</v>
      </c>
      <c r="E113" s="101">
        <f t="shared" si="9"/>
        <v>0</v>
      </c>
      <c r="F113" s="101">
        <f t="shared" si="10"/>
        <v>0</v>
      </c>
      <c r="G113" s="101">
        <f t="shared" si="8"/>
        <v>0</v>
      </c>
    </row>
    <row r="114" spans="1:7" x14ac:dyDescent="0.25">
      <c r="A114" s="99">
        <f t="shared" si="11"/>
        <v>46478</v>
      </c>
      <c r="B114" s="100">
        <v>100</v>
      </c>
      <c r="C114" s="84">
        <f t="shared" si="6"/>
        <v>0</v>
      </c>
      <c r="D114" s="101">
        <f t="shared" si="7"/>
        <v>0</v>
      </c>
      <c r="E114" s="101">
        <f t="shared" si="9"/>
        <v>0</v>
      </c>
      <c r="F114" s="101">
        <f t="shared" si="10"/>
        <v>0</v>
      </c>
      <c r="G114" s="101">
        <f t="shared" si="8"/>
        <v>0</v>
      </c>
    </row>
    <row r="115" spans="1:7" x14ac:dyDescent="0.25">
      <c r="A115" s="99">
        <f t="shared" si="11"/>
        <v>46508</v>
      </c>
      <c r="B115" s="100">
        <v>101</v>
      </c>
      <c r="C115" s="84">
        <f t="shared" si="6"/>
        <v>0</v>
      </c>
      <c r="D115" s="101">
        <f t="shared" si="7"/>
        <v>0</v>
      </c>
      <c r="E115" s="101">
        <f t="shared" si="9"/>
        <v>0</v>
      </c>
      <c r="F115" s="101">
        <f t="shared" si="10"/>
        <v>0</v>
      </c>
      <c r="G115" s="101">
        <f t="shared" si="8"/>
        <v>0</v>
      </c>
    </row>
    <row r="116" spans="1:7" x14ac:dyDescent="0.25">
      <c r="A116" s="99">
        <f t="shared" si="11"/>
        <v>46539</v>
      </c>
      <c r="B116" s="100">
        <v>102</v>
      </c>
      <c r="C116" s="84">
        <f t="shared" si="6"/>
        <v>0</v>
      </c>
      <c r="D116" s="101">
        <f t="shared" si="7"/>
        <v>0</v>
      </c>
      <c r="E116" s="101">
        <f t="shared" si="9"/>
        <v>0</v>
      </c>
      <c r="F116" s="101">
        <f t="shared" si="10"/>
        <v>0</v>
      </c>
      <c r="G116" s="101">
        <f t="shared" si="8"/>
        <v>0</v>
      </c>
    </row>
    <row r="117" spans="1:7" x14ac:dyDescent="0.25">
      <c r="A117" s="99">
        <f t="shared" si="11"/>
        <v>46569</v>
      </c>
      <c r="B117" s="100">
        <v>103</v>
      </c>
      <c r="C117" s="84">
        <f t="shared" si="6"/>
        <v>0</v>
      </c>
      <c r="D117" s="101">
        <f t="shared" si="7"/>
        <v>0</v>
      </c>
      <c r="E117" s="101">
        <f t="shared" si="9"/>
        <v>0</v>
      </c>
      <c r="F117" s="101">
        <f t="shared" si="10"/>
        <v>0</v>
      </c>
      <c r="G117" s="101">
        <f t="shared" si="8"/>
        <v>0</v>
      </c>
    </row>
    <row r="118" spans="1:7" x14ac:dyDescent="0.25">
      <c r="A118" s="99">
        <f t="shared" si="11"/>
        <v>46600</v>
      </c>
      <c r="B118" s="100">
        <v>104</v>
      </c>
      <c r="C118" s="84">
        <f t="shared" si="6"/>
        <v>0</v>
      </c>
      <c r="D118" s="101">
        <f t="shared" si="7"/>
        <v>0</v>
      </c>
      <c r="E118" s="101">
        <f t="shared" si="9"/>
        <v>0</v>
      </c>
      <c r="F118" s="101">
        <f t="shared" si="10"/>
        <v>0</v>
      </c>
      <c r="G118" s="101">
        <f t="shared" si="8"/>
        <v>0</v>
      </c>
    </row>
    <row r="119" spans="1:7" x14ac:dyDescent="0.25">
      <c r="A119" s="99">
        <f t="shared" si="11"/>
        <v>46631</v>
      </c>
      <c r="B119" s="100">
        <v>105</v>
      </c>
      <c r="C119" s="84">
        <f t="shared" si="6"/>
        <v>0</v>
      </c>
      <c r="D119" s="101">
        <f t="shared" si="7"/>
        <v>0</v>
      </c>
      <c r="E119" s="101">
        <f t="shared" si="9"/>
        <v>0</v>
      </c>
      <c r="F119" s="101">
        <f t="shared" si="10"/>
        <v>0</v>
      </c>
      <c r="G119" s="101">
        <f t="shared" si="8"/>
        <v>0</v>
      </c>
    </row>
    <row r="120" spans="1:7" x14ac:dyDescent="0.25">
      <c r="A120" s="99">
        <f t="shared" si="11"/>
        <v>46661</v>
      </c>
      <c r="B120" s="100">
        <v>106</v>
      </c>
      <c r="C120" s="84">
        <f t="shared" si="6"/>
        <v>0</v>
      </c>
      <c r="D120" s="101">
        <f t="shared" si="7"/>
        <v>0</v>
      </c>
      <c r="E120" s="101">
        <f t="shared" si="9"/>
        <v>0</v>
      </c>
      <c r="F120" s="101">
        <f t="shared" si="10"/>
        <v>0</v>
      </c>
      <c r="G120" s="101">
        <f t="shared" si="8"/>
        <v>0</v>
      </c>
    </row>
    <row r="121" spans="1:7" x14ac:dyDescent="0.25">
      <c r="A121" s="99">
        <f t="shared" si="11"/>
        <v>46692</v>
      </c>
      <c r="B121" s="100">
        <v>107</v>
      </c>
      <c r="C121" s="84">
        <f t="shared" si="6"/>
        <v>0</v>
      </c>
      <c r="D121" s="101">
        <f t="shared" si="7"/>
        <v>0</v>
      </c>
      <c r="E121" s="101">
        <f t="shared" si="9"/>
        <v>0</v>
      </c>
      <c r="F121" s="101">
        <f t="shared" si="10"/>
        <v>0</v>
      </c>
      <c r="G121" s="101">
        <f t="shared" si="8"/>
        <v>0</v>
      </c>
    </row>
    <row r="122" spans="1:7" x14ac:dyDescent="0.25">
      <c r="A122" s="99">
        <f t="shared" si="11"/>
        <v>46722</v>
      </c>
      <c r="B122" s="100">
        <v>108</v>
      </c>
      <c r="C122" s="84">
        <f t="shared" si="6"/>
        <v>0</v>
      </c>
      <c r="D122" s="101">
        <f t="shared" si="7"/>
        <v>0</v>
      </c>
      <c r="E122" s="101">
        <f t="shared" si="9"/>
        <v>0</v>
      </c>
      <c r="F122" s="101">
        <f t="shared" si="10"/>
        <v>0</v>
      </c>
      <c r="G122" s="101">
        <f t="shared" si="8"/>
        <v>0</v>
      </c>
    </row>
    <row r="123" spans="1:7" x14ac:dyDescent="0.25">
      <c r="A123" s="99">
        <f t="shared" si="11"/>
        <v>46753</v>
      </c>
      <c r="B123" s="100">
        <v>109</v>
      </c>
      <c r="C123" s="84">
        <f t="shared" si="6"/>
        <v>0</v>
      </c>
      <c r="D123" s="101">
        <f t="shared" si="7"/>
        <v>0</v>
      </c>
      <c r="E123" s="101">
        <f t="shared" si="9"/>
        <v>0</v>
      </c>
      <c r="F123" s="101">
        <f t="shared" si="10"/>
        <v>0</v>
      </c>
      <c r="G123" s="101">
        <f t="shared" si="8"/>
        <v>0</v>
      </c>
    </row>
    <row r="124" spans="1:7" x14ac:dyDescent="0.25">
      <c r="A124" s="99">
        <f t="shared" si="11"/>
        <v>46784</v>
      </c>
      <c r="B124" s="100">
        <v>110</v>
      </c>
      <c r="C124" s="84">
        <f t="shared" si="6"/>
        <v>0</v>
      </c>
      <c r="D124" s="101">
        <f t="shared" si="7"/>
        <v>0</v>
      </c>
      <c r="E124" s="101">
        <f t="shared" si="9"/>
        <v>0</v>
      </c>
      <c r="F124" s="101">
        <f t="shared" si="10"/>
        <v>0</v>
      </c>
      <c r="G124" s="101">
        <f t="shared" si="8"/>
        <v>0</v>
      </c>
    </row>
    <row r="125" spans="1:7" x14ac:dyDescent="0.25">
      <c r="A125" s="99">
        <f t="shared" si="11"/>
        <v>46813</v>
      </c>
      <c r="B125" s="100">
        <v>111</v>
      </c>
      <c r="C125" s="84">
        <f t="shared" si="6"/>
        <v>0</v>
      </c>
      <c r="D125" s="101">
        <f t="shared" si="7"/>
        <v>0</v>
      </c>
      <c r="E125" s="101">
        <f t="shared" si="9"/>
        <v>0</v>
      </c>
      <c r="F125" s="101">
        <f t="shared" si="10"/>
        <v>0</v>
      </c>
      <c r="G125" s="101">
        <f t="shared" si="8"/>
        <v>0</v>
      </c>
    </row>
    <row r="126" spans="1:7" x14ac:dyDescent="0.25">
      <c r="A126" s="99">
        <f t="shared" si="11"/>
        <v>46844</v>
      </c>
      <c r="B126" s="100">
        <v>112</v>
      </c>
      <c r="C126" s="84">
        <f t="shared" si="6"/>
        <v>0</v>
      </c>
      <c r="D126" s="101">
        <f t="shared" si="7"/>
        <v>0</v>
      </c>
      <c r="E126" s="101">
        <f t="shared" si="9"/>
        <v>0</v>
      </c>
      <c r="F126" s="101">
        <f t="shared" si="10"/>
        <v>0</v>
      </c>
      <c r="G126" s="101">
        <f t="shared" si="8"/>
        <v>0</v>
      </c>
    </row>
    <row r="127" spans="1:7" x14ac:dyDescent="0.25">
      <c r="A127" s="99">
        <f t="shared" si="11"/>
        <v>46874</v>
      </c>
      <c r="B127" s="100">
        <v>113</v>
      </c>
      <c r="C127" s="84">
        <f t="shared" si="6"/>
        <v>0</v>
      </c>
      <c r="D127" s="101">
        <f t="shared" si="7"/>
        <v>0</v>
      </c>
      <c r="E127" s="101">
        <f t="shared" si="9"/>
        <v>0</v>
      </c>
      <c r="F127" s="101">
        <f t="shared" si="10"/>
        <v>0</v>
      </c>
      <c r="G127" s="101">
        <f t="shared" si="8"/>
        <v>0</v>
      </c>
    </row>
    <row r="128" spans="1:7" x14ac:dyDescent="0.25">
      <c r="A128" s="99">
        <f t="shared" si="11"/>
        <v>46905</v>
      </c>
      <c r="B128" s="100">
        <v>114</v>
      </c>
      <c r="C128" s="84">
        <f t="shared" si="6"/>
        <v>0</v>
      </c>
      <c r="D128" s="101">
        <f t="shared" si="7"/>
        <v>0</v>
      </c>
      <c r="E128" s="101">
        <f t="shared" si="9"/>
        <v>0</v>
      </c>
      <c r="F128" s="101">
        <f t="shared" si="10"/>
        <v>0</v>
      </c>
      <c r="G128" s="101">
        <f t="shared" si="8"/>
        <v>0</v>
      </c>
    </row>
    <row r="129" spans="1:7" x14ac:dyDescent="0.25">
      <c r="A129" s="99">
        <f t="shared" si="11"/>
        <v>46935</v>
      </c>
      <c r="B129" s="100">
        <v>115</v>
      </c>
      <c r="C129" s="84">
        <f t="shared" si="6"/>
        <v>0</v>
      </c>
      <c r="D129" s="101">
        <f t="shared" si="7"/>
        <v>0</v>
      </c>
      <c r="E129" s="101">
        <f t="shared" si="9"/>
        <v>0</v>
      </c>
      <c r="F129" s="101">
        <f t="shared" si="10"/>
        <v>0</v>
      </c>
      <c r="G129" s="101">
        <f t="shared" si="8"/>
        <v>0</v>
      </c>
    </row>
    <row r="130" spans="1:7" x14ac:dyDescent="0.25">
      <c r="A130" s="99">
        <f t="shared" si="11"/>
        <v>46966</v>
      </c>
      <c r="B130" s="100">
        <v>116</v>
      </c>
      <c r="C130" s="84">
        <f t="shared" si="6"/>
        <v>0</v>
      </c>
      <c r="D130" s="101">
        <f t="shared" si="7"/>
        <v>0</v>
      </c>
      <c r="E130" s="101">
        <f t="shared" si="9"/>
        <v>0</v>
      </c>
      <c r="F130" s="101">
        <f t="shared" si="10"/>
        <v>0</v>
      </c>
      <c r="G130" s="101">
        <f t="shared" si="8"/>
        <v>0</v>
      </c>
    </row>
    <row r="131" spans="1:7" x14ac:dyDescent="0.25">
      <c r="A131" s="99">
        <f t="shared" si="11"/>
        <v>46997</v>
      </c>
      <c r="B131" s="100">
        <v>117</v>
      </c>
      <c r="C131" s="84">
        <f t="shared" si="6"/>
        <v>0</v>
      </c>
      <c r="D131" s="101">
        <f t="shared" si="7"/>
        <v>0</v>
      </c>
      <c r="E131" s="101">
        <f t="shared" si="9"/>
        <v>0</v>
      </c>
      <c r="F131" s="101">
        <f t="shared" si="10"/>
        <v>0</v>
      </c>
      <c r="G131" s="101">
        <f t="shared" si="8"/>
        <v>0</v>
      </c>
    </row>
    <row r="132" spans="1:7" x14ac:dyDescent="0.25">
      <c r="A132" s="99">
        <f t="shared" si="11"/>
        <v>47027</v>
      </c>
      <c r="B132" s="100">
        <v>118</v>
      </c>
      <c r="C132" s="84">
        <f t="shared" si="6"/>
        <v>0</v>
      </c>
      <c r="D132" s="101">
        <f t="shared" si="7"/>
        <v>0</v>
      </c>
      <c r="E132" s="101">
        <f t="shared" si="9"/>
        <v>0</v>
      </c>
      <c r="F132" s="101">
        <f t="shared" si="10"/>
        <v>0</v>
      </c>
      <c r="G132" s="101">
        <f t="shared" si="8"/>
        <v>0</v>
      </c>
    </row>
    <row r="133" spans="1:7" x14ac:dyDescent="0.25">
      <c r="A133" s="99">
        <f t="shared" si="11"/>
        <v>47058</v>
      </c>
      <c r="B133" s="100">
        <v>119</v>
      </c>
      <c r="C133" s="84">
        <f t="shared" si="6"/>
        <v>0</v>
      </c>
      <c r="D133" s="101">
        <f t="shared" si="7"/>
        <v>0</v>
      </c>
      <c r="E133" s="101">
        <f t="shared" si="9"/>
        <v>0</v>
      </c>
      <c r="F133" s="101">
        <f t="shared" si="10"/>
        <v>0</v>
      </c>
      <c r="G133" s="101">
        <f t="shared" si="8"/>
        <v>0</v>
      </c>
    </row>
    <row r="134" spans="1:7" x14ac:dyDescent="0.25">
      <c r="A134" s="99">
        <f t="shared" si="11"/>
        <v>47088</v>
      </c>
      <c r="B134" s="100">
        <v>120</v>
      </c>
      <c r="C134" s="84">
        <f t="shared" si="6"/>
        <v>0</v>
      </c>
      <c r="D134" s="101">
        <f t="shared" si="7"/>
        <v>0</v>
      </c>
      <c r="E134" s="101">
        <f t="shared" si="9"/>
        <v>0</v>
      </c>
      <c r="F134" s="101">
        <f t="shared" si="10"/>
        <v>0</v>
      </c>
      <c r="G134" s="101">
        <f t="shared" si="8"/>
        <v>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4"/>
  <sheetViews>
    <sheetView workbookViewId="0"/>
  </sheetViews>
  <sheetFormatPr defaultColWidth="9.140625" defaultRowHeight="15" x14ac:dyDescent="0.25"/>
  <cols>
    <col min="1" max="1" width="9.140625" style="96"/>
    <col min="2" max="2" width="7.85546875" style="96" customWidth="1"/>
    <col min="3" max="3" width="14.7109375" style="96" customWidth="1"/>
    <col min="4" max="4" width="14.28515625" style="96" customWidth="1"/>
    <col min="5" max="7" width="14.7109375" style="96" customWidth="1"/>
    <col min="8" max="16384" width="9.140625" style="96"/>
  </cols>
  <sheetData>
    <row r="1" spans="1:13" x14ac:dyDescent="0.25">
      <c r="A1" s="78"/>
      <c r="B1" s="78"/>
      <c r="C1" s="78"/>
      <c r="D1" s="78"/>
      <c r="E1" s="78"/>
      <c r="F1" s="78"/>
      <c r="G1" s="79"/>
    </row>
    <row r="2" spans="1:13" x14ac:dyDescent="0.25">
      <c r="A2" s="78"/>
      <c r="B2" s="78"/>
      <c r="C2" s="78"/>
      <c r="D2" s="78"/>
      <c r="E2" s="78"/>
      <c r="F2" s="80"/>
      <c r="G2" s="81"/>
    </row>
    <row r="3" spans="1:13" x14ac:dyDescent="0.25">
      <c r="A3" s="78"/>
      <c r="B3" s="78"/>
      <c r="C3" s="78"/>
      <c r="D3" s="78"/>
      <c r="E3" s="78"/>
      <c r="F3" s="80"/>
      <c r="G3" s="81"/>
    </row>
    <row r="4" spans="1:13" ht="21" x14ac:dyDescent="0.35">
      <c r="A4" s="78"/>
      <c r="B4" s="140" t="s">
        <v>66</v>
      </c>
      <c r="C4" s="78"/>
      <c r="D4" s="78"/>
      <c r="E4" s="83"/>
      <c r="F4" s="141" t="str">
        <f>'Lisa 3'!D6</f>
        <v>Paide, Tallinna mnt 12</v>
      </c>
      <c r="G4" s="82"/>
      <c r="K4" s="115"/>
      <c r="L4" s="114"/>
    </row>
    <row r="5" spans="1:13" x14ac:dyDescent="0.25">
      <c r="A5" s="78"/>
      <c r="B5" s="78"/>
      <c r="C5" s="78"/>
      <c r="D5" s="78"/>
      <c r="E5" s="78"/>
      <c r="F5" s="84"/>
      <c r="G5" s="78"/>
      <c r="K5" s="113"/>
      <c r="L5" s="114"/>
    </row>
    <row r="6" spans="1:13" x14ac:dyDescent="0.25">
      <c r="A6" s="78"/>
      <c r="B6" s="85" t="s">
        <v>31</v>
      </c>
      <c r="C6" s="86"/>
      <c r="D6" s="87"/>
      <c r="E6" s="136">
        <v>43466</v>
      </c>
      <c r="F6" s="88"/>
      <c r="G6" s="78"/>
      <c r="K6" s="128"/>
      <c r="L6" s="128"/>
    </row>
    <row r="7" spans="1:13" x14ac:dyDescent="0.25">
      <c r="A7" s="78"/>
      <c r="B7" s="89" t="s">
        <v>32</v>
      </c>
      <c r="C7" s="100"/>
      <c r="E7" s="139">
        <v>60</v>
      </c>
      <c r="F7" s="93" t="s">
        <v>21</v>
      </c>
      <c r="G7" s="78"/>
      <c r="K7" s="130"/>
      <c r="L7" s="130"/>
    </row>
    <row r="8" spans="1:13" x14ac:dyDescent="0.25">
      <c r="A8" s="78"/>
      <c r="B8" s="89" t="s">
        <v>64</v>
      </c>
      <c r="C8" s="100"/>
      <c r="D8" s="131">
        <f>E6-1</f>
        <v>43465</v>
      </c>
      <c r="E8" s="132">
        <v>0</v>
      </c>
      <c r="F8" s="93" t="s">
        <v>34</v>
      </c>
      <c r="G8" s="78"/>
      <c r="K8" s="130"/>
      <c r="L8" s="130"/>
    </row>
    <row r="9" spans="1:13" x14ac:dyDescent="0.25">
      <c r="A9" s="78"/>
      <c r="B9" s="89" t="s">
        <v>65</v>
      </c>
      <c r="C9" s="100"/>
      <c r="D9" s="131">
        <f>EDATE(D8,E7)</f>
        <v>45291</v>
      </c>
      <c r="E9" s="132">
        <v>0</v>
      </c>
      <c r="F9" s="93" t="s">
        <v>34</v>
      </c>
      <c r="G9" s="133"/>
      <c r="K9" s="130"/>
      <c r="L9" s="130"/>
    </row>
    <row r="10" spans="1:13" x14ac:dyDescent="0.25">
      <c r="A10" s="78"/>
      <c r="B10" s="89" t="s">
        <v>35</v>
      </c>
      <c r="C10" s="100"/>
      <c r="E10" s="138">
        <v>1</v>
      </c>
      <c r="F10" s="93"/>
      <c r="G10" s="78"/>
      <c r="K10" s="134"/>
      <c r="L10" s="134"/>
    </row>
    <row r="11" spans="1:13" x14ac:dyDescent="0.25">
      <c r="A11" s="78"/>
      <c r="B11" s="122" t="s">
        <v>62</v>
      </c>
      <c r="C11" s="119"/>
      <c r="D11" s="120"/>
      <c r="E11" s="121">
        <v>3.9E-2</v>
      </c>
      <c r="F11" s="94"/>
      <c r="G11" s="95"/>
      <c r="K11" s="130"/>
      <c r="L11" s="130"/>
      <c r="M11" s="134"/>
    </row>
    <row r="12" spans="1:13" x14ac:dyDescent="0.25">
      <c r="A12" s="78"/>
      <c r="B12" s="129"/>
      <c r="C12" s="100"/>
      <c r="E12" s="135"/>
      <c r="F12" s="129"/>
      <c r="G12" s="95"/>
      <c r="K12" s="130"/>
      <c r="L12" s="130"/>
      <c r="M12" s="134"/>
    </row>
    <row r="13" spans="1:13" x14ac:dyDescent="0.25">
      <c r="K13" s="130"/>
      <c r="L13" s="130"/>
      <c r="M13" s="134"/>
    </row>
    <row r="14" spans="1:13" ht="15.75" thickBot="1" x14ac:dyDescent="0.3">
      <c r="A14" s="98" t="s">
        <v>38</v>
      </c>
      <c r="B14" s="98" t="s">
        <v>39</v>
      </c>
      <c r="C14" s="98" t="s">
        <v>40</v>
      </c>
      <c r="D14" s="98" t="s">
        <v>41</v>
      </c>
      <c r="E14" s="98" t="s">
        <v>42</v>
      </c>
      <c r="F14" s="98" t="s">
        <v>43</v>
      </c>
      <c r="G14" s="98" t="s">
        <v>44</v>
      </c>
      <c r="K14" s="130"/>
      <c r="L14" s="130"/>
      <c r="M14" s="134"/>
    </row>
    <row r="15" spans="1:13" x14ac:dyDescent="0.25">
      <c r="A15" s="99">
        <f>E6</f>
        <v>43466</v>
      </c>
      <c r="B15" s="100">
        <v>1</v>
      </c>
      <c r="C15" s="84">
        <f>E8</f>
        <v>0</v>
      </c>
      <c r="D15" s="101">
        <f>ROUND(C15*$E$11/12,2)</f>
        <v>0</v>
      </c>
      <c r="E15" s="101">
        <f>PPMT($E$11/12,B15,$E$7,-$E$8,$E$9,0)</f>
        <v>0</v>
      </c>
      <c r="F15" s="101">
        <f>ROUND(PMT($E$11/12,E7,-E8,E9),2)</f>
        <v>0</v>
      </c>
      <c r="G15" s="101">
        <f>C15-E15</f>
        <v>0</v>
      </c>
      <c r="K15" s="130"/>
      <c r="L15" s="130"/>
      <c r="M15" s="134"/>
    </row>
    <row r="16" spans="1:13" x14ac:dyDescent="0.25">
      <c r="A16" s="99">
        <f>EDATE(A15,1)</f>
        <v>43497</v>
      </c>
      <c r="B16" s="100">
        <v>2</v>
      </c>
      <c r="C16" s="84">
        <f>G15</f>
        <v>0</v>
      </c>
      <c r="D16" s="101">
        <f t="shared" ref="D16:D73" si="0">ROUND(C16*$E$11/12,2)</f>
        <v>0</v>
      </c>
      <c r="E16" s="101">
        <f>PPMT($E$11/12,B16,$E$7,-$E$8,$E$9,0)</f>
        <v>0</v>
      </c>
      <c r="F16" s="101">
        <f>F15</f>
        <v>0</v>
      </c>
      <c r="G16" s="101">
        <f t="shared" ref="G16:G73" si="1">C16-E16</f>
        <v>0</v>
      </c>
      <c r="K16" s="130"/>
      <c r="L16" s="130"/>
      <c r="M16" s="134"/>
    </row>
    <row r="17" spans="1:13" x14ac:dyDescent="0.25">
      <c r="A17" s="99">
        <f>EDATE(A16,1)</f>
        <v>43525</v>
      </c>
      <c r="B17" s="100">
        <v>3</v>
      </c>
      <c r="C17" s="84">
        <f>G16</f>
        <v>0</v>
      </c>
      <c r="D17" s="101">
        <f t="shared" si="0"/>
        <v>0</v>
      </c>
      <c r="E17" s="101">
        <f t="shared" ref="E17:E74" si="2">PPMT($E$11/12,B17,$E$7,-$E$8,$E$9,0)</f>
        <v>0</v>
      </c>
      <c r="F17" s="101">
        <f t="shared" ref="F17:F74" si="3">F16</f>
        <v>0</v>
      </c>
      <c r="G17" s="101">
        <f t="shared" si="1"/>
        <v>0</v>
      </c>
      <c r="K17" s="130"/>
      <c r="L17" s="130"/>
      <c r="M17" s="134"/>
    </row>
    <row r="18" spans="1:13" x14ac:dyDescent="0.25">
      <c r="A18" s="99">
        <f t="shared" ref="A18:A74" si="4">EDATE(A17,1)</f>
        <v>43556</v>
      </c>
      <c r="B18" s="100">
        <v>4</v>
      </c>
      <c r="C18" s="84">
        <f t="shared" ref="C18:C73" si="5">G17</f>
        <v>0</v>
      </c>
      <c r="D18" s="101">
        <f t="shared" si="0"/>
        <v>0</v>
      </c>
      <c r="E18" s="101">
        <f t="shared" si="2"/>
        <v>0</v>
      </c>
      <c r="F18" s="101">
        <f t="shared" si="3"/>
        <v>0</v>
      </c>
      <c r="G18" s="101">
        <f t="shared" si="1"/>
        <v>0</v>
      </c>
      <c r="K18" s="130"/>
      <c r="L18" s="130"/>
      <c r="M18" s="134"/>
    </row>
    <row r="19" spans="1:13" x14ac:dyDescent="0.25">
      <c r="A19" s="99">
        <f t="shared" si="4"/>
        <v>43586</v>
      </c>
      <c r="B19" s="100">
        <v>5</v>
      </c>
      <c r="C19" s="84">
        <f t="shared" si="5"/>
        <v>0</v>
      </c>
      <c r="D19" s="101">
        <f t="shared" si="0"/>
        <v>0</v>
      </c>
      <c r="E19" s="101">
        <f t="shared" si="2"/>
        <v>0</v>
      </c>
      <c r="F19" s="101">
        <f t="shared" si="3"/>
        <v>0</v>
      </c>
      <c r="G19" s="101">
        <f t="shared" si="1"/>
        <v>0</v>
      </c>
      <c r="K19" s="130"/>
      <c r="L19" s="130"/>
      <c r="M19" s="134"/>
    </row>
    <row r="20" spans="1:13" x14ac:dyDescent="0.25">
      <c r="A20" s="99">
        <f t="shared" si="4"/>
        <v>43617</v>
      </c>
      <c r="B20" s="100">
        <v>6</v>
      </c>
      <c r="C20" s="84">
        <f t="shared" si="5"/>
        <v>0</v>
      </c>
      <c r="D20" s="101">
        <f t="shared" si="0"/>
        <v>0</v>
      </c>
      <c r="E20" s="101">
        <f t="shared" si="2"/>
        <v>0</v>
      </c>
      <c r="F20" s="101">
        <f t="shared" si="3"/>
        <v>0</v>
      </c>
      <c r="G20" s="101">
        <f t="shared" si="1"/>
        <v>0</v>
      </c>
      <c r="K20" s="130"/>
      <c r="L20" s="130"/>
      <c r="M20" s="134"/>
    </row>
    <row r="21" spans="1:13" x14ac:dyDescent="0.25">
      <c r="A21" s="99">
        <f t="shared" si="4"/>
        <v>43647</v>
      </c>
      <c r="B21" s="100">
        <v>7</v>
      </c>
      <c r="C21" s="84">
        <f t="shared" si="5"/>
        <v>0</v>
      </c>
      <c r="D21" s="101">
        <f t="shared" si="0"/>
        <v>0</v>
      </c>
      <c r="E21" s="101">
        <f t="shared" si="2"/>
        <v>0</v>
      </c>
      <c r="F21" s="101">
        <f t="shared" si="3"/>
        <v>0</v>
      </c>
      <c r="G21" s="101">
        <f t="shared" si="1"/>
        <v>0</v>
      </c>
      <c r="K21" s="130"/>
      <c r="L21" s="130"/>
      <c r="M21" s="134"/>
    </row>
    <row r="22" spans="1:13" x14ac:dyDescent="0.25">
      <c r="A22" s="99">
        <f>EDATE(A21,1)</f>
        <v>43678</v>
      </c>
      <c r="B22" s="100">
        <v>8</v>
      </c>
      <c r="C22" s="84">
        <f t="shared" si="5"/>
        <v>0</v>
      </c>
      <c r="D22" s="101">
        <f t="shared" si="0"/>
        <v>0</v>
      </c>
      <c r="E22" s="101">
        <f t="shared" si="2"/>
        <v>0</v>
      </c>
      <c r="F22" s="101">
        <f t="shared" si="3"/>
        <v>0</v>
      </c>
      <c r="G22" s="101">
        <f t="shared" si="1"/>
        <v>0</v>
      </c>
      <c r="K22" s="130"/>
      <c r="L22" s="130"/>
      <c r="M22" s="134"/>
    </row>
    <row r="23" spans="1:13" x14ac:dyDescent="0.25">
      <c r="A23" s="99">
        <f t="shared" si="4"/>
        <v>43709</v>
      </c>
      <c r="B23" s="100">
        <v>9</v>
      </c>
      <c r="C23" s="84">
        <f t="shared" si="5"/>
        <v>0</v>
      </c>
      <c r="D23" s="101">
        <f t="shared" si="0"/>
        <v>0</v>
      </c>
      <c r="E23" s="101">
        <f t="shared" si="2"/>
        <v>0</v>
      </c>
      <c r="F23" s="101">
        <f t="shared" si="3"/>
        <v>0</v>
      </c>
      <c r="G23" s="101">
        <f t="shared" si="1"/>
        <v>0</v>
      </c>
      <c r="K23" s="130"/>
      <c r="L23" s="130"/>
      <c r="M23" s="134"/>
    </row>
    <row r="24" spans="1:13" x14ac:dyDescent="0.25">
      <c r="A24" s="99">
        <f t="shared" si="4"/>
        <v>43739</v>
      </c>
      <c r="B24" s="100">
        <v>10</v>
      </c>
      <c r="C24" s="84">
        <f t="shared" si="5"/>
        <v>0</v>
      </c>
      <c r="D24" s="101">
        <f t="shared" si="0"/>
        <v>0</v>
      </c>
      <c r="E24" s="101">
        <f t="shared" si="2"/>
        <v>0</v>
      </c>
      <c r="F24" s="101">
        <f t="shared" si="3"/>
        <v>0</v>
      </c>
      <c r="G24" s="101">
        <f t="shared" si="1"/>
        <v>0</v>
      </c>
      <c r="K24" s="130"/>
      <c r="L24" s="130"/>
      <c r="M24" s="134"/>
    </row>
    <row r="25" spans="1:13" x14ac:dyDescent="0.25">
      <c r="A25" s="99">
        <f t="shared" si="4"/>
        <v>43770</v>
      </c>
      <c r="B25" s="100">
        <v>11</v>
      </c>
      <c r="C25" s="84">
        <f t="shared" si="5"/>
        <v>0</v>
      </c>
      <c r="D25" s="101">
        <f t="shared" si="0"/>
        <v>0</v>
      </c>
      <c r="E25" s="101">
        <f t="shared" si="2"/>
        <v>0</v>
      </c>
      <c r="F25" s="101">
        <f t="shared" si="3"/>
        <v>0</v>
      </c>
      <c r="G25" s="101">
        <f t="shared" si="1"/>
        <v>0</v>
      </c>
    </row>
    <row r="26" spans="1:13" x14ac:dyDescent="0.25">
      <c r="A26" s="99">
        <f t="shared" si="4"/>
        <v>43800</v>
      </c>
      <c r="B26" s="100">
        <v>12</v>
      </c>
      <c r="C26" s="84">
        <f t="shared" si="5"/>
        <v>0</v>
      </c>
      <c r="D26" s="101">
        <f t="shared" si="0"/>
        <v>0</v>
      </c>
      <c r="E26" s="101">
        <f t="shared" si="2"/>
        <v>0</v>
      </c>
      <c r="F26" s="101">
        <f t="shared" si="3"/>
        <v>0</v>
      </c>
      <c r="G26" s="101">
        <f t="shared" si="1"/>
        <v>0</v>
      </c>
    </row>
    <row r="27" spans="1:13" x14ac:dyDescent="0.25">
      <c r="A27" s="99">
        <f t="shared" si="4"/>
        <v>43831</v>
      </c>
      <c r="B27" s="100">
        <v>13</v>
      </c>
      <c r="C27" s="84">
        <f t="shared" si="5"/>
        <v>0</v>
      </c>
      <c r="D27" s="101">
        <f t="shared" si="0"/>
        <v>0</v>
      </c>
      <c r="E27" s="101">
        <f t="shared" si="2"/>
        <v>0</v>
      </c>
      <c r="F27" s="101">
        <f t="shared" si="3"/>
        <v>0</v>
      </c>
      <c r="G27" s="101">
        <f t="shared" si="1"/>
        <v>0</v>
      </c>
    </row>
    <row r="28" spans="1:13" x14ac:dyDescent="0.25">
      <c r="A28" s="99">
        <f t="shared" si="4"/>
        <v>43862</v>
      </c>
      <c r="B28" s="100">
        <v>14</v>
      </c>
      <c r="C28" s="84">
        <f t="shared" si="5"/>
        <v>0</v>
      </c>
      <c r="D28" s="101">
        <f t="shared" si="0"/>
        <v>0</v>
      </c>
      <c r="E28" s="101">
        <f t="shared" si="2"/>
        <v>0</v>
      </c>
      <c r="F28" s="101">
        <f t="shared" si="3"/>
        <v>0</v>
      </c>
      <c r="G28" s="101">
        <f t="shared" si="1"/>
        <v>0</v>
      </c>
    </row>
    <row r="29" spans="1:13" x14ac:dyDescent="0.25">
      <c r="A29" s="99">
        <f t="shared" si="4"/>
        <v>43891</v>
      </c>
      <c r="B29" s="100">
        <v>15</v>
      </c>
      <c r="C29" s="84">
        <f t="shared" si="5"/>
        <v>0</v>
      </c>
      <c r="D29" s="101">
        <f t="shared" si="0"/>
        <v>0</v>
      </c>
      <c r="E29" s="101">
        <f t="shared" si="2"/>
        <v>0</v>
      </c>
      <c r="F29" s="101">
        <f t="shared" si="3"/>
        <v>0</v>
      </c>
      <c r="G29" s="101">
        <f t="shared" si="1"/>
        <v>0</v>
      </c>
    </row>
    <row r="30" spans="1:13" x14ac:dyDescent="0.25">
      <c r="A30" s="99">
        <f t="shared" si="4"/>
        <v>43922</v>
      </c>
      <c r="B30" s="100">
        <v>16</v>
      </c>
      <c r="C30" s="84">
        <f t="shared" si="5"/>
        <v>0</v>
      </c>
      <c r="D30" s="101">
        <f t="shared" si="0"/>
        <v>0</v>
      </c>
      <c r="E30" s="101">
        <f t="shared" si="2"/>
        <v>0</v>
      </c>
      <c r="F30" s="101">
        <f t="shared" si="3"/>
        <v>0</v>
      </c>
      <c r="G30" s="101">
        <f t="shared" si="1"/>
        <v>0</v>
      </c>
    </row>
    <row r="31" spans="1:13" x14ac:dyDescent="0.25">
      <c r="A31" s="99">
        <f t="shared" si="4"/>
        <v>43952</v>
      </c>
      <c r="B31" s="100">
        <v>17</v>
      </c>
      <c r="C31" s="84">
        <f t="shared" si="5"/>
        <v>0</v>
      </c>
      <c r="D31" s="101">
        <f t="shared" si="0"/>
        <v>0</v>
      </c>
      <c r="E31" s="101">
        <f t="shared" si="2"/>
        <v>0</v>
      </c>
      <c r="F31" s="101">
        <f t="shared" si="3"/>
        <v>0</v>
      </c>
      <c r="G31" s="101">
        <f t="shared" si="1"/>
        <v>0</v>
      </c>
    </row>
    <row r="32" spans="1:13" x14ac:dyDescent="0.25">
      <c r="A32" s="99">
        <f t="shared" si="4"/>
        <v>43983</v>
      </c>
      <c r="B32" s="100">
        <v>18</v>
      </c>
      <c r="C32" s="84">
        <f t="shared" si="5"/>
        <v>0</v>
      </c>
      <c r="D32" s="101">
        <f t="shared" si="0"/>
        <v>0</v>
      </c>
      <c r="E32" s="101">
        <f t="shared" si="2"/>
        <v>0</v>
      </c>
      <c r="F32" s="101">
        <f t="shared" si="3"/>
        <v>0</v>
      </c>
      <c r="G32" s="101">
        <f t="shared" si="1"/>
        <v>0</v>
      </c>
    </row>
    <row r="33" spans="1:7" x14ac:dyDescent="0.25">
      <c r="A33" s="99">
        <f t="shared" si="4"/>
        <v>44013</v>
      </c>
      <c r="B33" s="100">
        <v>19</v>
      </c>
      <c r="C33" s="84">
        <f t="shared" si="5"/>
        <v>0</v>
      </c>
      <c r="D33" s="101">
        <f t="shared" si="0"/>
        <v>0</v>
      </c>
      <c r="E33" s="101">
        <f t="shared" si="2"/>
        <v>0</v>
      </c>
      <c r="F33" s="101">
        <f t="shared" si="3"/>
        <v>0</v>
      </c>
      <c r="G33" s="101">
        <f t="shared" si="1"/>
        <v>0</v>
      </c>
    </row>
    <row r="34" spans="1:7" x14ac:dyDescent="0.25">
      <c r="A34" s="99">
        <f t="shared" si="4"/>
        <v>44044</v>
      </c>
      <c r="B34" s="100">
        <v>20</v>
      </c>
      <c r="C34" s="84">
        <f t="shared" si="5"/>
        <v>0</v>
      </c>
      <c r="D34" s="101">
        <f t="shared" si="0"/>
        <v>0</v>
      </c>
      <c r="E34" s="101">
        <f t="shared" si="2"/>
        <v>0</v>
      </c>
      <c r="F34" s="101">
        <f t="shared" si="3"/>
        <v>0</v>
      </c>
      <c r="G34" s="101">
        <f t="shared" si="1"/>
        <v>0</v>
      </c>
    </row>
    <row r="35" spans="1:7" x14ac:dyDescent="0.25">
      <c r="A35" s="99">
        <f t="shared" si="4"/>
        <v>44075</v>
      </c>
      <c r="B35" s="100">
        <v>21</v>
      </c>
      <c r="C35" s="84">
        <f t="shared" si="5"/>
        <v>0</v>
      </c>
      <c r="D35" s="101">
        <f t="shared" si="0"/>
        <v>0</v>
      </c>
      <c r="E35" s="101">
        <f t="shared" si="2"/>
        <v>0</v>
      </c>
      <c r="F35" s="101">
        <f t="shared" si="3"/>
        <v>0</v>
      </c>
      <c r="G35" s="101">
        <f t="shared" si="1"/>
        <v>0</v>
      </c>
    </row>
    <row r="36" spans="1:7" x14ac:dyDescent="0.25">
      <c r="A36" s="99">
        <f t="shared" si="4"/>
        <v>44105</v>
      </c>
      <c r="B36" s="100">
        <v>22</v>
      </c>
      <c r="C36" s="84">
        <f t="shared" si="5"/>
        <v>0</v>
      </c>
      <c r="D36" s="101">
        <f t="shared" si="0"/>
        <v>0</v>
      </c>
      <c r="E36" s="101">
        <f t="shared" si="2"/>
        <v>0</v>
      </c>
      <c r="F36" s="101">
        <f t="shared" si="3"/>
        <v>0</v>
      </c>
      <c r="G36" s="101">
        <f t="shared" si="1"/>
        <v>0</v>
      </c>
    </row>
    <row r="37" spans="1:7" x14ac:dyDescent="0.25">
      <c r="A37" s="99">
        <f t="shared" si="4"/>
        <v>44136</v>
      </c>
      <c r="B37" s="100">
        <v>23</v>
      </c>
      <c r="C37" s="84">
        <f t="shared" si="5"/>
        <v>0</v>
      </c>
      <c r="D37" s="101">
        <f t="shared" si="0"/>
        <v>0</v>
      </c>
      <c r="E37" s="101">
        <f t="shared" si="2"/>
        <v>0</v>
      </c>
      <c r="F37" s="101">
        <f t="shared" si="3"/>
        <v>0</v>
      </c>
      <c r="G37" s="101">
        <f t="shared" si="1"/>
        <v>0</v>
      </c>
    </row>
    <row r="38" spans="1:7" x14ac:dyDescent="0.25">
      <c r="A38" s="99">
        <f t="shared" si="4"/>
        <v>44166</v>
      </c>
      <c r="B38" s="100">
        <v>24</v>
      </c>
      <c r="C38" s="84">
        <f t="shared" si="5"/>
        <v>0</v>
      </c>
      <c r="D38" s="101">
        <f t="shared" si="0"/>
        <v>0</v>
      </c>
      <c r="E38" s="101">
        <f t="shared" si="2"/>
        <v>0</v>
      </c>
      <c r="F38" s="101">
        <f t="shared" si="3"/>
        <v>0</v>
      </c>
      <c r="G38" s="101">
        <f t="shared" si="1"/>
        <v>0</v>
      </c>
    </row>
    <row r="39" spans="1:7" x14ac:dyDescent="0.25">
      <c r="A39" s="99">
        <f t="shared" si="4"/>
        <v>44197</v>
      </c>
      <c r="B39" s="100">
        <v>25</v>
      </c>
      <c r="C39" s="84">
        <f t="shared" si="5"/>
        <v>0</v>
      </c>
      <c r="D39" s="101">
        <f t="shared" si="0"/>
        <v>0</v>
      </c>
      <c r="E39" s="101">
        <f t="shared" si="2"/>
        <v>0</v>
      </c>
      <c r="F39" s="101">
        <f t="shared" si="3"/>
        <v>0</v>
      </c>
      <c r="G39" s="101">
        <f t="shared" si="1"/>
        <v>0</v>
      </c>
    </row>
    <row r="40" spans="1:7" x14ac:dyDescent="0.25">
      <c r="A40" s="99">
        <f t="shared" si="4"/>
        <v>44228</v>
      </c>
      <c r="B40" s="100">
        <v>26</v>
      </c>
      <c r="C40" s="84">
        <f t="shared" si="5"/>
        <v>0</v>
      </c>
      <c r="D40" s="101">
        <f t="shared" si="0"/>
        <v>0</v>
      </c>
      <c r="E40" s="101">
        <f t="shared" si="2"/>
        <v>0</v>
      </c>
      <c r="F40" s="101">
        <f t="shared" si="3"/>
        <v>0</v>
      </c>
      <c r="G40" s="101">
        <f t="shared" si="1"/>
        <v>0</v>
      </c>
    </row>
    <row r="41" spans="1:7" x14ac:dyDescent="0.25">
      <c r="A41" s="99">
        <f t="shared" si="4"/>
        <v>44256</v>
      </c>
      <c r="B41" s="100">
        <v>27</v>
      </c>
      <c r="C41" s="84">
        <f t="shared" si="5"/>
        <v>0</v>
      </c>
      <c r="D41" s="101">
        <f t="shared" si="0"/>
        <v>0</v>
      </c>
      <c r="E41" s="101">
        <f t="shared" si="2"/>
        <v>0</v>
      </c>
      <c r="F41" s="101">
        <f t="shared" si="3"/>
        <v>0</v>
      </c>
      <c r="G41" s="101">
        <f t="shared" si="1"/>
        <v>0</v>
      </c>
    </row>
    <row r="42" spans="1:7" x14ac:dyDescent="0.25">
      <c r="A42" s="99">
        <f t="shared" si="4"/>
        <v>44287</v>
      </c>
      <c r="B42" s="100">
        <v>28</v>
      </c>
      <c r="C42" s="84">
        <f t="shared" si="5"/>
        <v>0</v>
      </c>
      <c r="D42" s="101">
        <f t="shared" si="0"/>
        <v>0</v>
      </c>
      <c r="E42" s="101">
        <f t="shared" si="2"/>
        <v>0</v>
      </c>
      <c r="F42" s="101">
        <f t="shared" si="3"/>
        <v>0</v>
      </c>
      <c r="G42" s="101">
        <f t="shared" si="1"/>
        <v>0</v>
      </c>
    </row>
    <row r="43" spans="1:7" x14ac:dyDescent="0.25">
      <c r="A43" s="99">
        <f t="shared" si="4"/>
        <v>44317</v>
      </c>
      <c r="B43" s="100">
        <v>29</v>
      </c>
      <c r="C43" s="84">
        <f t="shared" si="5"/>
        <v>0</v>
      </c>
      <c r="D43" s="101">
        <f t="shared" si="0"/>
        <v>0</v>
      </c>
      <c r="E43" s="101">
        <f t="shared" si="2"/>
        <v>0</v>
      </c>
      <c r="F43" s="101">
        <f t="shared" si="3"/>
        <v>0</v>
      </c>
      <c r="G43" s="101">
        <f t="shared" si="1"/>
        <v>0</v>
      </c>
    </row>
    <row r="44" spans="1:7" x14ac:dyDescent="0.25">
      <c r="A44" s="99">
        <f t="shared" si="4"/>
        <v>44348</v>
      </c>
      <c r="B44" s="100">
        <v>30</v>
      </c>
      <c r="C44" s="84">
        <f t="shared" si="5"/>
        <v>0</v>
      </c>
      <c r="D44" s="101">
        <f t="shared" si="0"/>
        <v>0</v>
      </c>
      <c r="E44" s="101">
        <f t="shared" si="2"/>
        <v>0</v>
      </c>
      <c r="F44" s="101">
        <f t="shared" si="3"/>
        <v>0</v>
      </c>
      <c r="G44" s="101">
        <f t="shared" si="1"/>
        <v>0</v>
      </c>
    </row>
    <row r="45" spans="1:7" x14ac:dyDescent="0.25">
      <c r="A45" s="99">
        <f t="shared" si="4"/>
        <v>44378</v>
      </c>
      <c r="B45" s="100">
        <v>31</v>
      </c>
      <c r="C45" s="84">
        <f t="shared" si="5"/>
        <v>0</v>
      </c>
      <c r="D45" s="101">
        <f t="shared" si="0"/>
        <v>0</v>
      </c>
      <c r="E45" s="101">
        <f t="shared" si="2"/>
        <v>0</v>
      </c>
      <c r="F45" s="101">
        <f t="shared" si="3"/>
        <v>0</v>
      </c>
      <c r="G45" s="101">
        <f t="shared" si="1"/>
        <v>0</v>
      </c>
    </row>
    <row r="46" spans="1:7" x14ac:dyDescent="0.25">
      <c r="A46" s="99">
        <f t="shared" si="4"/>
        <v>44409</v>
      </c>
      <c r="B46" s="100">
        <v>32</v>
      </c>
      <c r="C46" s="84">
        <f t="shared" si="5"/>
        <v>0</v>
      </c>
      <c r="D46" s="101">
        <f t="shared" si="0"/>
        <v>0</v>
      </c>
      <c r="E46" s="101">
        <f t="shared" si="2"/>
        <v>0</v>
      </c>
      <c r="F46" s="101">
        <f t="shared" si="3"/>
        <v>0</v>
      </c>
      <c r="G46" s="101">
        <f t="shared" si="1"/>
        <v>0</v>
      </c>
    </row>
    <row r="47" spans="1:7" x14ac:dyDescent="0.25">
      <c r="A47" s="99">
        <f t="shared" si="4"/>
        <v>44440</v>
      </c>
      <c r="B47" s="100">
        <v>33</v>
      </c>
      <c r="C47" s="84">
        <f t="shared" si="5"/>
        <v>0</v>
      </c>
      <c r="D47" s="101">
        <f t="shared" si="0"/>
        <v>0</v>
      </c>
      <c r="E47" s="101">
        <f t="shared" si="2"/>
        <v>0</v>
      </c>
      <c r="F47" s="101">
        <f t="shared" si="3"/>
        <v>0</v>
      </c>
      <c r="G47" s="101">
        <f t="shared" si="1"/>
        <v>0</v>
      </c>
    </row>
    <row r="48" spans="1:7" x14ac:dyDescent="0.25">
      <c r="A48" s="99">
        <f t="shared" si="4"/>
        <v>44470</v>
      </c>
      <c r="B48" s="100">
        <v>34</v>
      </c>
      <c r="C48" s="84">
        <f t="shared" si="5"/>
        <v>0</v>
      </c>
      <c r="D48" s="101">
        <f t="shared" si="0"/>
        <v>0</v>
      </c>
      <c r="E48" s="101">
        <f t="shared" si="2"/>
        <v>0</v>
      </c>
      <c r="F48" s="101">
        <f t="shared" si="3"/>
        <v>0</v>
      </c>
      <c r="G48" s="101">
        <f t="shared" si="1"/>
        <v>0</v>
      </c>
    </row>
    <row r="49" spans="1:7" x14ac:dyDescent="0.25">
      <c r="A49" s="99">
        <f t="shared" si="4"/>
        <v>44501</v>
      </c>
      <c r="B49" s="100">
        <v>35</v>
      </c>
      <c r="C49" s="84">
        <f t="shared" si="5"/>
        <v>0</v>
      </c>
      <c r="D49" s="101">
        <f t="shared" si="0"/>
        <v>0</v>
      </c>
      <c r="E49" s="101">
        <f t="shared" si="2"/>
        <v>0</v>
      </c>
      <c r="F49" s="101">
        <f t="shared" si="3"/>
        <v>0</v>
      </c>
      <c r="G49" s="101">
        <f t="shared" si="1"/>
        <v>0</v>
      </c>
    </row>
    <row r="50" spans="1:7" x14ac:dyDescent="0.25">
      <c r="A50" s="99">
        <f t="shared" si="4"/>
        <v>44531</v>
      </c>
      <c r="B50" s="100">
        <v>36</v>
      </c>
      <c r="C50" s="84">
        <f t="shared" si="5"/>
        <v>0</v>
      </c>
      <c r="D50" s="101">
        <f t="shared" si="0"/>
        <v>0</v>
      </c>
      <c r="E50" s="101">
        <f t="shared" si="2"/>
        <v>0</v>
      </c>
      <c r="F50" s="101">
        <f t="shared" si="3"/>
        <v>0</v>
      </c>
      <c r="G50" s="101">
        <f t="shared" si="1"/>
        <v>0</v>
      </c>
    </row>
    <row r="51" spans="1:7" x14ac:dyDescent="0.25">
      <c r="A51" s="99">
        <f t="shared" si="4"/>
        <v>44562</v>
      </c>
      <c r="B51" s="100">
        <v>37</v>
      </c>
      <c r="C51" s="84">
        <f t="shared" si="5"/>
        <v>0</v>
      </c>
      <c r="D51" s="101">
        <f t="shared" si="0"/>
        <v>0</v>
      </c>
      <c r="E51" s="101">
        <f t="shared" si="2"/>
        <v>0</v>
      </c>
      <c r="F51" s="101">
        <f t="shared" si="3"/>
        <v>0</v>
      </c>
      <c r="G51" s="101">
        <f t="shared" si="1"/>
        <v>0</v>
      </c>
    </row>
    <row r="52" spans="1:7" x14ac:dyDescent="0.25">
      <c r="A52" s="99">
        <f t="shared" si="4"/>
        <v>44593</v>
      </c>
      <c r="B52" s="100">
        <v>38</v>
      </c>
      <c r="C52" s="84">
        <f t="shared" si="5"/>
        <v>0</v>
      </c>
      <c r="D52" s="101">
        <f t="shared" si="0"/>
        <v>0</v>
      </c>
      <c r="E52" s="101">
        <f t="shared" si="2"/>
        <v>0</v>
      </c>
      <c r="F52" s="101">
        <f t="shared" si="3"/>
        <v>0</v>
      </c>
      <c r="G52" s="101">
        <f t="shared" si="1"/>
        <v>0</v>
      </c>
    </row>
    <row r="53" spans="1:7" x14ac:dyDescent="0.25">
      <c r="A53" s="99">
        <f t="shared" si="4"/>
        <v>44621</v>
      </c>
      <c r="B53" s="100">
        <v>39</v>
      </c>
      <c r="C53" s="84">
        <f t="shared" si="5"/>
        <v>0</v>
      </c>
      <c r="D53" s="101">
        <f t="shared" si="0"/>
        <v>0</v>
      </c>
      <c r="E53" s="101">
        <f t="shared" si="2"/>
        <v>0</v>
      </c>
      <c r="F53" s="101">
        <f t="shared" si="3"/>
        <v>0</v>
      </c>
      <c r="G53" s="101">
        <f t="shared" si="1"/>
        <v>0</v>
      </c>
    </row>
    <row r="54" spans="1:7" x14ac:dyDescent="0.25">
      <c r="A54" s="99">
        <f t="shared" si="4"/>
        <v>44652</v>
      </c>
      <c r="B54" s="100">
        <v>40</v>
      </c>
      <c r="C54" s="84">
        <f t="shared" si="5"/>
        <v>0</v>
      </c>
      <c r="D54" s="101">
        <f t="shared" si="0"/>
        <v>0</v>
      </c>
      <c r="E54" s="101">
        <f t="shared" si="2"/>
        <v>0</v>
      </c>
      <c r="F54" s="101">
        <f t="shared" si="3"/>
        <v>0</v>
      </c>
      <c r="G54" s="101">
        <f t="shared" si="1"/>
        <v>0</v>
      </c>
    </row>
    <row r="55" spans="1:7" x14ac:dyDescent="0.25">
      <c r="A55" s="99">
        <f t="shared" si="4"/>
        <v>44682</v>
      </c>
      <c r="B55" s="100">
        <v>41</v>
      </c>
      <c r="C55" s="84">
        <f t="shared" si="5"/>
        <v>0</v>
      </c>
      <c r="D55" s="101">
        <f t="shared" si="0"/>
        <v>0</v>
      </c>
      <c r="E55" s="101">
        <f t="shared" si="2"/>
        <v>0</v>
      </c>
      <c r="F55" s="101">
        <f t="shared" si="3"/>
        <v>0</v>
      </c>
      <c r="G55" s="101">
        <f t="shared" si="1"/>
        <v>0</v>
      </c>
    </row>
    <row r="56" spans="1:7" x14ac:dyDescent="0.25">
      <c r="A56" s="99">
        <f t="shared" si="4"/>
        <v>44713</v>
      </c>
      <c r="B56" s="100">
        <v>42</v>
      </c>
      <c r="C56" s="84">
        <f t="shared" si="5"/>
        <v>0</v>
      </c>
      <c r="D56" s="101">
        <f t="shared" si="0"/>
        <v>0</v>
      </c>
      <c r="E56" s="101">
        <f t="shared" si="2"/>
        <v>0</v>
      </c>
      <c r="F56" s="101">
        <f t="shared" si="3"/>
        <v>0</v>
      </c>
      <c r="G56" s="101">
        <f t="shared" si="1"/>
        <v>0</v>
      </c>
    </row>
    <row r="57" spans="1:7" x14ac:dyDescent="0.25">
      <c r="A57" s="99">
        <f t="shared" si="4"/>
        <v>44743</v>
      </c>
      <c r="B57" s="100">
        <v>43</v>
      </c>
      <c r="C57" s="84">
        <f t="shared" si="5"/>
        <v>0</v>
      </c>
      <c r="D57" s="101">
        <f t="shared" si="0"/>
        <v>0</v>
      </c>
      <c r="E57" s="101">
        <f t="shared" si="2"/>
        <v>0</v>
      </c>
      <c r="F57" s="101">
        <f t="shared" si="3"/>
        <v>0</v>
      </c>
      <c r="G57" s="101">
        <f t="shared" si="1"/>
        <v>0</v>
      </c>
    </row>
    <row r="58" spans="1:7" x14ac:dyDescent="0.25">
      <c r="A58" s="99">
        <f t="shared" si="4"/>
        <v>44774</v>
      </c>
      <c r="B58" s="100">
        <v>44</v>
      </c>
      <c r="C58" s="84">
        <f t="shared" si="5"/>
        <v>0</v>
      </c>
      <c r="D58" s="101">
        <f t="shared" si="0"/>
        <v>0</v>
      </c>
      <c r="E58" s="101">
        <f t="shared" si="2"/>
        <v>0</v>
      </c>
      <c r="F58" s="101">
        <f t="shared" si="3"/>
        <v>0</v>
      </c>
      <c r="G58" s="101">
        <f t="shared" si="1"/>
        <v>0</v>
      </c>
    </row>
    <row r="59" spans="1:7" x14ac:dyDescent="0.25">
      <c r="A59" s="99">
        <f t="shared" si="4"/>
        <v>44805</v>
      </c>
      <c r="B59" s="100">
        <v>45</v>
      </c>
      <c r="C59" s="84">
        <f t="shared" si="5"/>
        <v>0</v>
      </c>
      <c r="D59" s="101">
        <f t="shared" si="0"/>
        <v>0</v>
      </c>
      <c r="E59" s="101">
        <f t="shared" si="2"/>
        <v>0</v>
      </c>
      <c r="F59" s="101">
        <f t="shared" si="3"/>
        <v>0</v>
      </c>
      <c r="G59" s="101">
        <f t="shared" si="1"/>
        <v>0</v>
      </c>
    </row>
    <row r="60" spans="1:7" x14ac:dyDescent="0.25">
      <c r="A60" s="99">
        <f t="shared" si="4"/>
        <v>44835</v>
      </c>
      <c r="B60" s="100">
        <v>46</v>
      </c>
      <c r="C60" s="84">
        <f t="shared" si="5"/>
        <v>0</v>
      </c>
      <c r="D60" s="101">
        <f t="shared" si="0"/>
        <v>0</v>
      </c>
      <c r="E60" s="101">
        <f t="shared" si="2"/>
        <v>0</v>
      </c>
      <c r="F60" s="101">
        <f t="shared" si="3"/>
        <v>0</v>
      </c>
      <c r="G60" s="101">
        <f t="shared" si="1"/>
        <v>0</v>
      </c>
    </row>
    <row r="61" spans="1:7" x14ac:dyDescent="0.25">
      <c r="A61" s="99">
        <f t="shared" si="4"/>
        <v>44866</v>
      </c>
      <c r="B61" s="100">
        <v>47</v>
      </c>
      <c r="C61" s="84">
        <f t="shared" si="5"/>
        <v>0</v>
      </c>
      <c r="D61" s="101">
        <f t="shared" si="0"/>
        <v>0</v>
      </c>
      <c r="E61" s="101">
        <f t="shared" si="2"/>
        <v>0</v>
      </c>
      <c r="F61" s="101">
        <f t="shared" si="3"/>
        <v>0</v>
      </c>
      <c r="G61" s="101">
        <f t="shared" si="1"/>
        <v>0</v>
      </c>
    </row>
    <row r="62" spans="1:7" x14ac:dyDescent="0.25">
      <c r="A62" s="99">
        <f t="shared" si="4"/>
        <v>44896</v>
      </c>
      <c r="B62" s="100">
        <v>48</v>
      </c>
      <c r="C62" s="84">
        <f t="shared" si="5"/>
        <v>0</v>
      </c>
      <c r="D62" s="101">
        <f t="shared" si="0"/>
        <v>0</v>
      </c>
      <c r="E62" s="101">
        <f t="shared" si="2"/>
        <v>0</v>
      </c>
      <c r="F62" s="101">
        <f t="shared" si="3"/>
        <v>0</v>
      </c>
      <c r="G62" s="101">
        <f t="shared" si="1"/>
        <v>0</v>
      </c>
    </row>
    <row r="63" spans="1:7" x14ac:dyDescent="0.25">
      <c r="A63" s="99">
        <f t="shared" si="4"/>
        <v>44927</v>
      </c>
      <c r="B63" s="100">
        <v>49</v>
      </c>
      <c r="C63" s="84">
        <f t="shared" si="5"/>
        <v>0</v>
      </c>
      <c r="D63" s="101">
        <f t="shared" si="0"/>
        <v>0</v>
      </c>
      <c r="E63" s="101">
        <f t="shared" si="2"/>
        <v>0</v>
      </c>
      <c r="F63" s="101">
        <f t="shared" si="3"/>
        <v>0</v>
      </c>
      <c r="G63" s="101">
        <f t="shared" si="1"/>
        <v>0</v>
      </c>
    </row>
    <row r="64" spans="1:7" x14ac:dyDescent="0.25">
      <c r="A64" s="99">
        <f t="shared" si="4"/>
        <v>44958</v>
      </c>
      <c r="B64" s="100">
        <v>50</v>
      </c>
      <c r="C64" s="84">
        <f t="shared" si="5"/>
        <v>0</v>
      </c>
      <c r="D64" s="101">
        <f t="shared" si="0"/>
        <v>0</v>
      </c>
      <c r="E64" s="101">
        <f t="shared" si="2"/>
        <v>0</v>
      </c>
      <c r="F64" s="101">
        <f t="shared" si="3"/>
        <v>0</v>
      </c>
      <c r="G64" s="101">
        <f t="shared" si="1"/>
        <v>0</v>
      </c>
    </row>
    <row r="65" spans="1:7" x14ac:dyDescent="0.25">
      <c r="A65" s="99">
        <f t="shared" si="4"/>
        <v>44986</v>
      </c>
      <c r="B65" s="100">
        <v>51</v>
      </c>
      <c r="C65" s="84">
        <f t="shared" si="5"/>
        <v>0</v>
      </c>
      <c r="D65" s="101">
        <f t="shared" si="0"/>
        <v>0</v>
      </c>
      <c r="E65" s="101">
        <f t="shared" si="2"/>
        <v>0</v>
      </c>
      <c r="F65" s="101">
        <f t="shared" si="3"/>
        <v>0</v>
      </c>
      <c r="G65" s="101">
        <f t="shared" si="1"/>
        <v>0</v>
      </c>
    </row>
    <row r="66" spans="1:7" x14ac:dyDescent="0.25">
      <c r="A66" s="99">
        <f t="shared" si="4"/>
        <v>45017</v>
      </c>
      <c r="B66" s="100">
        <v>52</v>
      </c>
      <c r="C66" s="84">
        <f t="shared" si="5"/>
        <v>0</v>
      </c>
      <c r="D66" s="101">
        <f t="shared" si="0"/>
        <v>0</v>
      </c>
      <c r="E66" s="101">
        <f t="shared" si="2"/>
        <v>0</v>
      </c>
      <c r="F66" s="101">
        <f t="shared" si="3"/>
        <v>0</v>
      </c>
      <c r="G66" s="101">
        <f t="shared" si="1"/>
        <v>0</v>
      </c>
    </row>
    <row r="67" spans="1:7" x14ac:dyDescent="0.25">
      <c r="A67" s="99">
        <f t="shared" si="4"/>
        <v>45047</v>
      </c>
      <c r="B67" s="100">
        <v>53</v>
      </c>
      <c r="C67" s="84">
        <f t="shared" si="5"/>
        <v>0</v>
      </c>
      <c r="D67" s="101">
        <f t="shared" si="0"/>
        <v>0</v>
      </c>
      <c r="E67" s="101">
        <f t="shared" si="2"/>
        <v>0</v>
      </c>
      <c r="F67" s="101">
        <f t="shared" si="3"/>
        <v>0</v>
      </c>
      <c r="G67" s="101">
        <f t="shared" si="1"/>
        <v>0</v>
      </c>
    </row>
    <row r="68" spans="1:7" x14ac:dyDescent="0.25">
      <c r="A68" s="99">
        <f t="shared" si="4"/>
        <v>45078</v>
      </c>
      <c r="B68" s="100">
        <v>54</v>
      </c>
      <c r="C68" s="84">
        <f t="shared" si="5"/>
        <v>0</v>
      </c>
      <c r="D68" s="101">
        <f t="shared" si="0"/>
        <v>0</v>
      </c>
      <c r="E68" s="101">
        <f t="shared" si="2"/>
        <v>0</v>
      </c>
      <c r="F68" s="101">
        <f t="shared" si="3"/>
        <v>0</v>
      </c>
      <c r="G68" s="101">
        <f t="shared" si="1"/>
        <v>0</v>
      </c>
    </row>
    <row r="69" spans="1:7" x14ac:dyDescent="0.25">
      <c r="A69" s="99">
        <f t="shared" si="4"/>
        <v>45108</v>
      </c>
      <c r="B69" s="100">
        <v>55</v>
      </c>
      <c r="C69" s="84">
        <f t="shared" si="5"/>
        <v>0</v>
      </c>
      <c r="D69" s="101">
        <f t="shared" si="0"/>
        <v>0</v>
      </c>
      <c r="E69" s="101">
        <f t="shared" si="2"/>
        <v>0</v>
      </c>
      <c r="F69" s="101">
        <f t="shared" si="3"/>
        <v>0</v>
      </c>
      <c r="G69" s="101">
        <f t="shared" si="1"/>
        <v>0</v>
      </c>
    </row>
    <row r="70" spans="1:7" x14ac:dyDescent="0.25">
      <c r="A70" s="99">
        <f t="shared" si="4"/>
        <v>45139</v>
      </c>
      <c r="B70" s="100">
        <v>56</v>
      </c>
      <c r="C70" s="84">
        <f t="shared" si="5"/>
        <v>0</v>
      </c>
      <c r="D70" s="101">
        <f t="shared" si="0"/>
        <v>0</v>
      </c>
      <c r="E70" s="101">
        <f t="shared" si="2"/>
        <v>0</v>
      </c>
      <c r="F70" s="101">
        <f t="shared" si="3"/>
        <v>0</v>
      </c>
      <c r="G70" s="101">
        <f t="shared" si="1"/>
        <v>0</v>
      </c>
    </row>
    <row r="71" spans="1:7" x14ac:dyDescent="0.25">
      <c r="A71" s="99">
        <f t="shared" si="4"/>
        <v>45170</v>
      </c>
      <c r="B71" s="100">
        <v>57</v>
      </c>
      <c r="C71" s="84">
        <f t="shared" si="5"/>
        <v>0</v>
      </c>
      <c r="D71" s="101">
        <f t="shared" si="0"/>
        <v>0</v>
      </c>
      <c r="E71" s="101">
        <f t="shared" si="2"/>
        <v>0</v>
      </c>
      <c r="F71" s="101">
        <f t="shared" si="3"/>
        <v>0</v>
      </c>
      <c r="G71" s="101">
        <f t="shared" si="1"/>
        <v>0</v>
      </c>
    </row>
    <row r="72" spans="1:7" x14ac:dyDescent="0.25">
      <c r="A72" s="99">
        <f t="shared" si="4"/>
        <v>45200</v>
      </c>
      <c r="B72" s="100">
        <v>58</v>
      </c>
      <c r="C72" s="84">
        <f t="shared" si="5"/>
        <v>0</v>
      </c>
      <c r="D72" s="101">
        <f t="shared" si="0"/>
        <v>0</v>
      </c>
      <c r="E72" s="101">
        <f t="shared" si="2"/>
        <v>0</v>
      </c>
      <c r="F72" s="101">
        <f t="shared" si="3"/>
        <v>0</v>
      </c>
      <c r="G72" s="101">
        <f t="shared" si="1"/>
        <v>0</v>
      </c>
    </row>
    <row r="73" spans="1:7" x14ac:dyDescent="0.25">
      <c r="A73" s="99">
        <f t="shared" si="4"/>
        <v>45231</v>
      </c>
      <c r="B73" s="100">
        <v>59</v>
      </c>
      <c r="C73" s="84">
        <f t="shared" si="5"/>
        <v>0</v>
      </c>
      <c r="D73" s="101">
        <f t="shared" si="0"/>
        <v>0</v>
      </c>
      <c r="E73" s="101">
        <f t="shared" si="2"/>
        <v>0</v>
      </c>
      <c r="F73" s="101">
        <f t="shared" si="3"/>
        <v>0</v>
      </c>
      <c r="G73" s="101">
        <f t="shared" si="1"/>
        <v>0</v>
      </c>
    </row>
    <row r="74" spans="1:7" x14ac:dyDescent="0.25">
      <c r="A74" s="99">
        <f t="shared" si="4"/>
        <v>45261</v>
      </c>
      <c r="B74" s="100">
        <v>60</v>
      </c>
      <c r="C74" s="84">
        <f>G73</f>
        <v>0</v>
      </c>
      <c r="D74" s="101">
        <f>ROUND(C74*$E$11/12,2)</f>
        <v>0</v>
      </c>
      <c r="E74" s="101">
        <f t="shared" si="2"/>
        <v>0</v>
      </c>
      <c r="F74" s="101">
        <f t="shared" si="3"/>
        <v>0</v>
      </c>
      <c r="G74" s="101">
        <f>C74-E74</f>
        <v>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ontrollitud xmlns="9b75d5ef-9f4b-4445-abe8-84a77c2928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9BBD20D-3BE7-444E-B5AE-0481F25A531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75d5ef-9f4b-4445-abe8-84a77c292844"/>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E5CADF59-FB1D-43F9-AEF5-047112E00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Annuiteetgraafik BIL</vt:lpstr>
      <vt:lpstr>kulupõhine annuiteetgraafik INV</vt:lpstr>
      <vt:lpstr>kulupõhine annuiteetgraafik TS</vt:lpstr>
      <vt:lpstr>kulupõhine annuiteetgraafik ES</vt:lpstr>
    </vt:vector>
  </TitlesOfParts>
  <Company>Riigi Kinnisvara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Anu Irval</cp:lastModifiedBy>
  <cp:lastPrinted>2010-12-22T22:08:13Z</cp:lastPrinted>
  <dcterms:created xsi:type="dcterms:W3CDTF">2009-11-20T06:24:07Z</dcterms:created>
  <dcterms:modified xsi:type="dcterms:W3CDTF">2020-09-07T12:27:55Z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0x010100631DA7DF3856F8439F509C6DE8795A43</vt:lpwstr>
  </property>
</Properties>
</file>